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00" yWindow="30" windowWidth="9090" windowHeight="7680"/>
  </bookViews>
  <sheets>
    <sheet name="CONSOLIDADO PQRS 2016" sheetId="1" r:id="rId1"/>
  </sheets>
  <calcPr calcId="124519"/>
</workbook>
</file>

<file path=xl/calcChain.xml><?xml version="1.0" encoding="utf-8"?>
<calcChain xmlns="http://schemas.openxmlformats.org/spreadsheetml/2006/main">
  <c r="F64" i="1"/>
  <c r="F68"/>
  <c r="N63"/>
  <c r="F36"/>
  <c r="F40"/>
  <c r="F37"/>
  <c r="V235" l="1"/>
  <c r="AM234"/>
  <c r="J234"/>
  <c r="L231"/>
  <c r="V227"/>
  <c r="AU222"/>
  <c r="AQ222"/>
  <c r="AK222"/>
  <c r="AG222"/>
  <c r="AC222"/>
  <c r="Y222"/>
  <c r="X222"/>
  <c r="W222"/>
  <c r="V222"/>
  <c r="U222"/>
  <c r="T222"/>
  <c r="S222"/>
  <c r="R222"/>
  <c r="O222"/>
  <c r="O236" s="1"/>
  <c r="AM236" s="1"/>
  <c r="M222"/>
  <c r="L222"/>
  <c r="K222"/>
  <c r="J222"/>
  <c r="I222"/>
  <c r="H222"/>
  <c r="G222"/>
  <c r="F222"/>
  <c r="E222"/>
  <c r="AW221"/>
  <c r="AS221"/>
  <c r="AM221"/>
  <c r="AI221"/>
  <c r="AE221"/>
  <c r="Y221"/>
  <c r="X221"/>
  <c r="W221"/>
  <c r="V221"/>
  <c r="U221"/>
  <c r="T221"/>
  <c r="S221"/>
  <c r="R221"/>
  <c r="O221"/>
  <c r="O235" s="1"/>
  <c r="AM235" s="1"/>
  <c r="M221"/>
  <c r="L221"/>
  <c r="K221"/>
  <c r="J221"/>
  <c r="I221"/>
  <c r="H221"/>
  <c r="G221"/>
  <c r="F221"/>
  <c r="N221" s="1"/>
  <c r="E221"/>
  <c r="AU220"/>
  <c r="AQ220"/>
  <c r="AK220"/>
  <c r="AG220"/>
  <c r="AC220"/>
  <c r="Y220"/>
  <c r="X220"/>
  <c r="W220"/>
  <c r="V220"/>
  <c r="U220"/>
  <c r="T220"/>
  <c r="S220"/>
  <c r="R220"/>
  <c r="O220"/>
  <c r="O234" s="1"/>
  <c r="M220"/>
  <c r="L220"/>
  <c r="K220"/>
  <c r="J220"/>
  <c r="I220"/>
  <c r="H220"/>
  <c r="G220"/>
  <c r="F220"/>
  <c r="E220"/>
  <c r="N220" s="1"/>
  <c r="Y219"/>
  <c r="X219"/>
  <c r="W219"/>
  <c r="V219"/>
  <c r="U219"/>
  <c r="T219"/>
  <c r="S219"/>
  <c r="R219"/>
  <c r="O219"/>
  <c r="O233" s="1"/>
  <c r="AM233" s="1"/>
  <c r="M219"/>
  <c r="L219"/>
  <c r="K219"/>
  <c r="J219"/>
  <c r="I219"/>
  <c r="H219"/>
  <c r="G219"/>
  <c r="F219"/>
  <c r="N219" s="1"/>
  <c r="E219"/>
  <c r="AU218"/>
  <c r="AQ218"/>
  <c r="AK218"/>
  <c r="AG218"/>
  <c r="AC218"/>
  <c r="Y218"/>
  <c r="X218"/>
  <c r="W218"/>
  <c r="V218"/>
  <c r="U218"/>
  <c r="T218"/>
  <c r="S218"/>
  <c r="R218"/>
  <c r="O218"/>
  <c r="O232" s="1"/>
  <c r="AM232" s="1"/>
  <c r="M218"/>
  <c r="L218"/>
  <c r="K218"/>
  <c r="J218"/>
  <c r="I218"/>
  <c r="H218"/>
  <c r="G218"/>
  <c r="F218"/>
  <c r="E218"/>
  <c r="AW217"/>
  <c r="AS217"/>
  <c r="AM217"/>
  <c r="AI217"/>
  <c r="AE217"/>
  <c r="Y217"/>
  <c r="X217"/>
  <c r="X223" s="1"/>
  <c r="W217"/>
  <c r="V217"/>
  <c r="U217"/>
  <c r="T217"/>
  <c r="T223" s="1"/>
  <c r="S217"/>
  <c r="R217"/>
  <c r="O217"/>
  <c r="O231" s="1"/>
  <c r="AM231" s="1"/>
  <c r="M217"/>
  <c r="L217"/>
  <c r="K217"/>
  <c r="J217"/>
  <c r="J223" s="1"/>
  <c r="I217"/>
  <c r="H217"/>
  <c r="G217"/>
  <c r="F217"/>
  <c r="F223" s="1"/>
  <c r="E217"/>
  <c r="AU216"/>
  <c r="AQ216"/>
  <c r="AK216"/>
  <c r="Y216"/>
  <c r="X216"/>
  <c r="W216"/>
  <c r="V216"/>
  <c r="U216"/>
  <c r="T216"/>
  <c r="S216"/>
  <c r="R216"/>
  <c r="O216"/>
  <c r="O230" s="1"/>
  <c r="AM230" s="1"/>
  <c r="M216"/>
  <c r="L216"/>
  <c r="K216"/>
  <c r="J216"/>
  <c r="I216"/>
  <c r="H216"/>
  <c r="G216"/>
  <c r="F216"/>
  <c r="E216"/>
  <c r="N216" s="1"/>
  <c r="AV215"/>
  <c r="AR215"/>
  <c r="AH215"/>
  <c r="AD215"/>
  <c r="Y215"/>
  <c r="X215"/>
  <c r="W215"/>
  <c r="V215"/>
  <c r="U215"/>
  <c r="T215"/>
  <c r="S215"/>
  <c r="R215"/>
  <c r="O215"/>
  <c r="O229" s="1"/>
  <c r="AM229" s="1"/>
  <c r="M215"/>
  <c r="L215"/>
  <c r="K215"/>
  <c r="J215"/>
  <c r="I215"/>
  <c r="H215"/>
  <c r="G215"/>
  <c r="F215"/>
  <c r="E215"/>
  <c r="N215" s="1"/>
  <c r="AT214"/>
  <c r="AP214"/>
  <c r="AJ214"/>
  <c r="AF214"/>
  <c r="Y214"/>
  <c r="X214"/>
  <c r="W214"/>
  <c r="V214"/>
  <c r="U214"/>
  <c r="T214"/>
  <c r="S214"/>
  <c r="R214"/>
  <c r="O214"/>
  <c r="O228" s="1"/>
  <c r="AM228" s="1"/>
  <c r="M214"/>
  <c r="L214"/>
  <c r="K214"/>
  <c r="J214"/>
  <c r="I214"/>
  <c r="H214"/>
  <c r="G214"/>
  <c r="F214"/>
  <c r="E214"/>
  <c r="AV213"/>
  <c r="AR213"/>
  <c r="AH213"/>
  <c r="AD213"/>
  <c r="Y213"/>
  <c r="Y223" s="1"/>
  <c r="X213"/>
  <c r="W213"/>
  <c r="W223" s="1"/>
  <c r="V213"/>
  <c r="U213"/>
  <c r="U223" s="1"/>
  <c r="T213"/>
  <c r="S213"/>
  <c r="S223" s="1"/>
  <c r="R213"/>
  <c r="O213"/>
  <c r="O227" s="1"/>
  <c r="M213"/>
  <c r="L213"/>
  <c r="K213"/>
  <c r="J213"/>
  <c r="I213"/>
  <c r="H213"/>
  <c r="G213"/>
  <c r="F213"/>
  <c r="E213"/>
  <c r="Y209"/>
  <c r="X209"/>
  <c r="W209"/>
  <c r="V209"/>
  <c r="U209"/>
  <c r="T209"/>
  <c r="S209"/>
  <c r="R209"/>
  <c r="O209"/>
  <c r="M209"/>
  <c r="L209"/>
  <c r="K209"/>
  <c r="J209"/>
  <c r="I209"/>
  <c r="H209"/>
  <c r="G209"/>
  <c r="F209"/>
  <c r="E209"/>
  <c r="N208"/>
  <c r="N207"/>
  <c r="N206"/>
  <c r="N205"/>
  <c r="N204"/>
  <c r="N203"/>
  <c r="N202"/>
  <c r="N209" s="1"/>
  <c r="N201"/>
  <c r="N200"/>
  <c r="N199"/>
  <c r="Y195"/>
  <c r="X195"/>
  <c r="W195"/>
  <c r="V195"/>
  <c r="U195"/>
  <c r="T195"/>
  <c r="S195"/>
  <c r="R195"/>
  <c r="O195"/>
  <c r="M195"/>
  <c r="L195"/>
  <c r="K195"/>
  <c r="J195"/>
  <c r="I195"/>
  <c r="H195"/>
  <c r="G195"/>
  <c r="F195"/>
  <c r="E195"/>
  <c r="N194"/>
  <c r="N193"/>
  <c r="N192"/>
  <c r="N191"/>
  <c r="N190"/>
  <c r="N189"/>
  <c r="N188"/>
  <c r="N187"/>
  <c r="N186"/>
  <c r="N185"/>
  <c r="Y181"/>
  <c r="X181"/>
  <c r="W181"/>
  <c r="V181"/>
  <c r="V182" s="1"/>
  <c r="U181"/>
  <c r="T181"/>
  <c r="S181"/>
  <c r="R181"/>
  <c r="R182" s="1"/>
  <c r="O181"/>
  <c r="M181"/>
  <c r="L181"/>
  <c r="K181"/>
  <c r="J181"/>
  <c r="I181"/>
  <c r="H181"/>
  <c r="G181"/>
  <c r="F181"/>
  <c r="E181"/>
  <c r="N180"/>
  <c r="N179"/>
  <c r="N178"/>
  <c r="N177"/>
  <c r="N176"/>
  <c r="N175"/>
  <c r="N174"/>
  <c r="N173"/>
  <c r="N172"/>
  <c r="N171"/>
  <c r="N181" s="1"/>
  <c r="M182" s="1"/>
  <c r="Y166"/>
  <c r="AW222" s="1"/>
  <c r="X166"/>
  <c r="AV222" s="1"/>
  <c r="W166"/>
  <c r="V166"/>
  <c r="AT222" s="1"/>
  <c r="U166"/>
  <c r="AS222" s="1"/>
  <c r="T166"/>
  <c r="AR222" s="1"/>
  <c r="S166"/>
  <c r="R166"/>
  <c r="AP222" s="1"/>
  <c r="O166"/>
  <c r="AM222" s="1"/>
  <c r="M166"/>
  <c r="L166"/>
  <c r="AJ222" s="1"/>
  <c r="K166"/>
  <c r="AI222" s="1"/>
  <c r="J166"/>
  <c r="AH222" s="1"/>
  <c r="I166"/>
  <c r="H166"/>
  <c r="AF222" s="1"/>
  <c r="G166"/>
  <c r="AE222" s="1"/>
  <c r="F166"/>
  <c r="AD222" s="1"/>
  <c r="E166"/>
  <c r="Y165"/>
  <c r="X165"/>
  <c r="W165"/>
  <c r="AU221" s="1"/>
  <c r="V165"/>
  <c r="AT221" s="1"/>
  <c r="U165"/>
  <c r="T165"/>
  <c r="S165"/>
  <c r="AQ221" s="1"/>
  <c r="R165"/>
  <c r="AP221" s="1"/>
  <c r="O165"/>
  <c r="M165"/>
  <c r="AK221" s="1"/>
  <c r="L165"/>
  <c r="AJ221" s="1"/>
  <c r="K165"/>
  <c r="J165"/>
  <c r="I165"/>
  <c r="AG221" s="1"/>
  <c r="H165"/>
  <c r="AF221" s="1"/>
  <c r="G165"/>
  <c r="F165"/>
  <c r="E165"/>
  <c r="Y164"/>
  <c r="AW220" s="1"/>
  <c r="X164"/>
  <c r="AV220" s="1"/>
  <c r="W164"/>
  <c r="V164"/>
  <c r="AT220" s="1"/>
  <c r="U164"/>
  <c r="AS220" s="1"/>
  <c r="T164"/>
  <c r="AR220" s="1"/>
  <c r="S164"/>
  <c r="R164"/>
  <c r="AP220" s="1"/>
  <c r="O164"/>
  <c r="AM220" s="1"/>
  <c r="M164"/>
  <c r="L164"/>
  <c r="AJ220" s="1"/>
  <c r="K164"/>
  <c r="AI220" s="1"/>
  <c r="J164"/>
  <c r="AH220" s="1"/>
  <c r="I164"/>
  <c r="H164"/>
  <c r="AF220" s="1"/>
  <c r="G164"/>
  <c r="AE220" s="1"/>
  <c r="F164"/>
  <c r="AD220" s="1"/>
  <c r="E164"/>
  <c r="N164" s="1"/>
  <c r="Y163"/>
  <c r="AW219" s="1"/>
  <c r="X163"/>
  <c r="AV219" s="1"/>
  <c r="W163"/>
  <c r="AU219" s="1"/>
  <c r="V163"/>
  <c r="AT219" s="1"/>
  <c r="U163"/>
  <c r="AS219" s="1"/>
  <c r="T163"/>
  <c r="AR219" s="1"/>
  <c r="S163"/>
  <c r="AQ219" s="1"/>
  <c r="R163"/>
  <c r="AP219" s="1"/>
  <c r="O163"/>
  <c r="AM219" s="1"/>
  <c r="M163"/>
  <c r="AK219" s="1"/>
  <c r="L163"/>
  <c r="AJ219" s="1"/>
  <c r="K163"/>
  <c r="AI219" s="1"/>
  <c r="J163"/>
  <c r="AH219" s="1"/>
  <c r="I163"/>
  <c r="AG219" s="1"/>
  <c r="H163"/>
  <c r="AF219" s="1"/>
  <c r="G163"/>
  <c r="AE219" s="1"/>
  <c r="F163"/>
  <c r="AD219" s="1"/>
  <c r="E163"/>
  <c r="Y162"/>
  <c r="AW218" s="1"/>
  <c r="X162"/>
  <c r="AV218" s="1"/>
  <c r="W162"/>
  <c r="V162"/>
  <c r="AT218" s="1"/>
  <c r="U162"/>
  <c r="AS218" s="1"/>
  <c r="T162"/>
  <c r="AR218" s="1"/>
  <c r="S162"/>
  <c r="R162"/>
  <c r="AP218" s="1"/>
  <c r="O162"/>
  <c r="AM218" s="1"/>
  <c r="M162"/>
  <c r="L162"/>
  <c r="K162"/>
  <c r="AI218" s="1"/>
  <c r="J162"/>
  <c r="AH218" s="1"/>
  <c r="I162"/>
  <c r="H162"/>
  <c r="G162"/>
  <c r="AE218" s="1"/>
  <c r="F162"/>
  <c r="AD218" s="1"/>
  <c r="E162"/>
  <c r="Y161"/>
  <c r="X161"/>
  <c r="AV217" s="1"/>
  <c r="W161"/>
  <c r="AU217" s="1"/>
  <c r="V161"/>
  <c r="AT217" s="1"/>
  <c r="U161"/>
  <c r="T161"/>
  <c r="AR217" s="1"/>
  <c r="S161"/>
  <c r="AQ217" s="1"/>
  <c r="R161"/>
  <c r="AP217" s="1"/>
  <c r="O161"/>
  <c r="M161"/>
  <c r="AK217" s="1"/>
  <c r="L161"/>
  <c r="AJ217" s="1"/>
  <c r="K161"/>
  <c r="J161"/>
  <c r="AH217" s="1"/>
  <c r="I161"/>
  <c r="AG217" s="1"/>
  <c r="H161"/>
  <c r="AF217" s="1"/>
  <c r="G161"/>
  <c r="F161"/>
  <c r="AD217" s="1"/>
  <c r="E161"/>
  <c r="Y160"/>
  <c r="AW216" s="1"/>
  <c r="X160"/>
  <c r="AV216" s="1"/>
  <c r="W160"/>
  <c r="V160"/>
  <c r="AT216" s="1"/>
  <c r="U160"/>
  <c r="AS216" s="1"/>
  <c r="T160"/>
  <c r="AR216" s="1"/>
  <c r="S160"/>
  <c r="R160"/>
  <c r="AP216" s="1"/>
  <c r="O160"/>
  <c r="AM216" s="1"/>
  <c r="M160"/>
  <c r="L160"/>
  <c r="AJ216" s="1"/>
  <c r="K160"/>
  <c r="AI216" s="1"/>
  <c r="J160"/>
  <c r="AH216" s="1"/>
  <c r="I160"/>
  <c r="H160"/>
  <c r="AF216" s="1"/>
  <c r="G160"/>
  <c r="AE216" s="1"/>
  <c r="F160"/>
  <c r="AD216" s="1"/>
  <c r="E160"/>
  <c r="AC216" s="1"/>
  <c r="Y159"/>
  <c r="AW215" s="1"/>
  <c r="X159"/>
  <c r="W159"/>
  <c r="AU215" s="1"/>
  <c r="V159"/>
  <c r="AT215" s="1"/>
  <c r="U159"/>
  <c r="AS215" s="1"/>
  <c r="T159"/>
  <c r="S159"/>
  <c r="AQ215" s="1"/>
  <c r="R159"/>
  <c r="AP215" s="1"/>
  <c r="O159"/>
  <c r="AM215" s="1"/>
  <c r="M159"/>
  <c r="L159"/>
  <c r="AJ215" s="1"/>
  <c r="K159"/>
  <c r="AI215" s="1"/>
  <c r="J159"/>
  <c r="I159"/>
  <c r="H159"/>
  <c r="AF215" s="1"/>
  <c r="G159"/>
  <c r="AE215" s="1"/>
  <c r="F159"/>
  <c r="E159"/>
  <c r="Y158"/>
  <c r="AW214" s="1"/>
  <c r="X158"/>
  <c r="AV214" s="1"/>
  <c r="W158"/>
  <c r="AU214" s="1"/>
  <c r="V158"/>
  <c r="U158"/>
  <c r="AS214" s="1"/>
  <c r="T158"/>
  <c r="AR214" s="1"/>
  <c r="S158"/>
  <c r="AQ214" s="1"/>
  <c r="R158"/>
  <c r="O158"/>
  <c r="AM214" s="1"/>
  <c r="M158"/>
  <c r="AK214" s="1"/>
  <c r="L158"/>
  <c r="K158"/>
  <c r="AI214" s="1"/>
  <c r="AI223" s="1"/>
  <c r="J158"/>
  <c r="AH214" s="1"/>
  <c r="I158"/>
  <c r="AG214" s="1"/>
  <c r="H158"/>
  <c r="G158"/>
  <c r="AE214" s="1"/>
  <c r="F158"/>
  <c r="AD214" s="1"/>
  <c r="E158"/>
  <c r="AC214" s="1"/>
  <c r="Y157"/>
  <c r="AW213" s="1"/>
  <c r="AW223" s="1"/>
  <c r="X157"/>
  <c r="X167" s="1"/>
  <c r="W157"/>
  <c r="V157"/>
  <c r="V167" s="1"/>
  <c r="U157"/>
  <c r="AS213" s="1"/>
  <c r="AS223" s="1"/>
  <c r="T157"/>
  <c r="T167" s="1"/>
  <c r="S157"/>
  <c r="R157"/>
  <c r="R167" s="1"/>
  <c r="O157"/>
  <c r="AM213" s="1"/>
  <c r="AM223" s="1"/>
  <c r="M157"/>
  <c r="L157"/>
  <c r="L167" s="1"/>
  <c r="K157"/>
  <c r="AI213" s="1"/>
  <c r="J157"/>
  <c r="I157"/>
  <c r="H157"/>
  <c r="H167" s="1"/>
  <c r="G157"/>
  <c r="AE213" s="1"/>
  <c r="AE223" s="1"/>
  <c r="F157"/>
  <c r="E157"/>
  <c r="Y153"/>
  <c r="X153"/>
  <c r="W153"/>
  <c r="V153"/>
  <c r="U153"/>
  <c r="T153"/>
  <c r="S153"/>
  <c r="R153"/>
  <c r="O153"/>
  <c r="M153"/>
  <c r="L153"/>
  <c r="K153"/>
  <c r="J153"/>
  <c r="I153"/>
  <c r="H153"/>
  <c r="G153"/>
  <c r="F153"/>
  <c r="E153"/>
  <c r="N152"/>
  <c r="N151"/>
  <c r="N150"/>
  <c r="N149"/>
  <c r="N148"/>
  <c r="N147"/>
  <c r="N146"/>
  <c r="N153" s="1"/>
  <c r="N145"/>
  <c r="N144"/>
  <c r="N143"/>
  <c r="Y139"/>
  <c r="X139"/>
  <c r="W139"/>
  <c r="V139"/>
  <c r="U139"/>
  <c r="T139"/>
  <c r="S139"/>
  <c r="R139"/>
  <c r="O139"/>
  <c r="M139"/>
  <c r="L139"/>
  <c r="K139"/>
  <c r="J139"/>
  <c r="I139"/>
  <c r="H139"/>
  <c r="G139"/>
  <c r="F139"/>
  <c r="E139"/>
  <c r="N138"/>
  <c r="N137"/>
  <c r="N136"/>
  <c r="N135"/>
  <c r="N134"/>
  <c r="N133"/>
  <c r="N132"/>
  <c r="N131"/>
  <c r="N130"/>
  <c r="N129"/>
  <c r="Y125"/>
  <c r="X125"/>
  <c r="W125"/>
  <c r="V125"/>
  <c r="U125"/>
  <c r="T125"/>
  <c r="S125"/>
  <c r="R125"/>
  <c r="O125"/>
  <c r="M125"/>
  <c r="L125"/>
  <c r="K125"/>
  <c r="J125"/>
  <c r="I125"/>
  <c r="H125"/>
  <c r="G125"/>
  <c r="F125"/>
  <c r="E125"/>
  <c r="N124"/>
  <c r="N123"/>
  <c r="N122"/>
  <c r="N121"/>
  <c r="N120"/>
  <c r="N119"/>
  <c r="N118"/>
  <c r="N117"/>
  <c r="N116"/>
  <c r="N115"/>
  <c r="L111"/>
  <c r="Y110"/>
  <c r="X110"/>
  <c r="W110"/>
  <c r="V110"/>
  <c r="U110"/>
  <c r="T110"/>
  <c r="S110"/>
  <c r="R110"/>
  <c r="O110"/>
  <c r="M110"/>
  <c r="L110"/>
  <c r="K110"/>
  <c r="J110"/>
  <c r="I110"/>
  <c r="H110"/>
  <c r="G110"/>
  <c r="F110"/>
  <c r="N110" s="1"/>
  <c r="E110"/>
  <c r="AK109"/>
  <c r="AK235" s="1"/>
  <c r="Y109"/>
  <c r="X109"/>
  <c r="W109"/>
  <c r="V109"/>
  <c r="U109"/>
  <c r="T109"/>
  <c r="S109"/>
  <c r="R109"/>
  <c r="O109"/>
  <c r="M109"/>
  <c r="L109"/>
  <c r="K109"/>
  <c r="J109"/>
  <c r="I109"/>
  <c r="H109"/>
  <c r="G109"/>
  <c r="F109"/>
  <c r="E109"/>
  <c r="N109" s="1"/>
  <c r="Y108"/>
  <c r="X108"/>
  <c r="W108"/>
  <c r="V108"/>
  <c r="U108"/>
  <c r="T108"/>
  <c r="S108"/>
  <c r="R108"/>
  <c r="O108"/>
  <c r="M108"/>
  <c r="L108"/>
  <c r="K108"/>
  <c r="J108"/>
  <c r="I108"/>
  <c r="H108"/>
  <c r="G108"/>
  <c r="F108"/>
  <c r="E108"/>
  <c r="Y107"/>
  <c r="X107"/>
  <c r="W107"/>
  <c r="V107"/>
  <c r="U107"/>
  <c r="T107"/>
  <c r="S107"/>
  <c r="R107"/>
  <c r="O107"/>
  <c r="M107"/>
  <c r="L107"/>
  <c r="K107"/>
  <c r="J107"/>
  <c r="I107"/>
  <c r="H107"/>
  <c r="G107"/>
  <c r="F107"/>
  <c r="E107"/>
  <c r="AV106"/>
  <c r="AV232" s="1"/>
  <c r="AH106"/>
  <c r="AH232" s="1"/>
  <c r="Y106"/>
  <c r="X106"/>
  <c r="W106"/>
  <c r="V106"/>
  <c r="U106"/>
  <c r="T106"/>
  <c r="S106"/>
  <c r="R106"/>
  <c r="O106"/>
  <c r="M106"/>
  <c r="L106"/>
  <c r="K106"/>
  <c r="J106"/>
  <c r="I106"/>
  <c r="H106"/>
  <c r="G106"/>
  <c r="F106"/>
  <c r="E106"/>
  <c r="AT105"/>
  <c r="AT231" s="1"/>
  <c r="AJ105"/>
  <c r="AJ231" s="1"/>
  <c r="AF105"/>
  <c r="AF231" s="1"/>
  <c r="Y105"/>
  <c r="X105"/>
  <c r="W105"/>
  <c r="V105"/>
  <c r="U105"/>
  <c r="T105"/>
  <c r="S105"/>
  <c r="R105"/>
  <c r="O105"/>
  <c r="M105"/>
  <c r="L105"/>
  <c r="K105"/>
  <c r="J105"/>
  <c r="I105"/>
  <c r="H105"/>
  <c r="G105"/>
  <c r="F105"/>
  <c r="E105"/>
  <c r="AV104"/>
  <c r="AV230" s="1"/>
  <c r="AH104"/>
  <c r="AH230" s="1"/>
  <c r="Y104"/>
  <c r="X104"/>
  <c r="W104"/>
  <c r="V104"/>
  <c r="U104"/>
  <c r="T104"/>
  <c r="S104"/>
  <c r="R104"/>
  <c r="O104"/>
  <c r="M104"/>
  <c r="L104"/>
  <c r="K104"/>
  <c r="J104"/>
  <c r="I104"/>
  <c r="H104"/>
  <c r="G104"/>
  <c r="F104"/>
  <c r="AD104" s="1"/>
  <c r="AD230" s="1"/>
  <c r="E104"/>
  <c r="Y103"/>
  <c r="X103"/>
  <c r="W103"/>
  <c r="V103"/>
  <c r="U103"/>
  <c r="T103"/>
  <c r="S103"/>
  <c r="R103"/>
  <c r="O103"/>
  <c r="M103"/>
  <c r="L103"/>
  <c r="K103"/>
  <c r="J103"/>
  <c r="I103"/>
  <c r="H103"/>
  <c r="G103"/>
  <c r="F103"/>
  <c r="E103"/>
  <c r="N103" s="1"/>
  <c r="AV102"/>
  <c r="AV228" s="1"/>
  <c r="AR102"/>
  <c r="AR228" s="1"/>
  <c r="AH102"/>
  <c r="AH228" s="1"/>
  <c r="AD102"/>
  <c r="AD228" s="1"/>
  <c r="Y102"/>
  <c r="X102"/>
  <c r="W102"/>
  <c r="V102"/>
  <c r="U102"/>
  <c r="T102"/>
  <c r="S102"/>
  <c r="R102"/>
  <c r="O102"/>
  <c r="M102"/>
  <c r="L102"/>
  <c r="K102"/>
  <c r="J102"/>
  <c r="I102"/>
  <c r="H102"/>
  <c r="G102"/>
  <c r="F102"/>
  <c r="E102"/>
  <c r="N102" s="1"/>
  <c r="AT101"/>
  <c r="AJ101"/>
  <c r="AF101"/>
  <c r="Y101"/>
  <c r="Y111" s="1"/>
  <c r="X101"/>
  <c r="W101"/>
  <c r="V101"/>
  <c r="V111" s="1"/>
  <c r="U101"/>
  <c r="U111" s="1"/>
  <c r="T101"/>
  <c r="S101"/>
  <c r="R101"/>
  <c r="O101"/>
  <c r="M101"/>
  <c r="L101"/>
  <c r="K101"/>
  <c r="K111" s="1"/>
  <c r="J101"/>
  <c r="I101"/>
  <c r="H101"/>
  <c r="H111" s="1"/>
  <c r="G101"/>
  <c r="G111" s="1"/>
  <c r="F101"/>
  <c r="E101"/>
  <c r="Y97"/>
  <c r="Y98" s="1"/>
  <c r="X97"/>
  <c r="W97"/>
  <c r="V97"/>
  <c r="V98" s="1"/>
  <c r="U97"/>
  <c r="U98" s="1"/>
  <c r="T97"/>
  <c r="S97"/>
  <c r="R97"/>
  <c r="R98" s="1"/>
  <c r="O97"/>
  <c r="M97"/>
  <c r="L97"/>
  <c r="K97"/>
  <c r="J97"/>
  <c r="J98" s="1"/>
  <c r="I97"/>
  <c r="H97"/>
  <c r="G97"/>
  <c r="F97"/>
  <c r="F98" s="1"/>
  <c r="E97"/>
  <c r="N96"/>
  <c r="N95"/>
  <c r="N94"/>
  <c r="N93"/>
  <c r="N92"/>
  <c r="N91"/>
  <c r="N90"/>
  <c r="N89"/>
  <c r="N88"/>
  <c r="N97" s="1"/>
  <c r="N87"/>
  <c r="Y83"/>
  <c r="X83"/>
  <c r="W83"/>
  <c r="V83"/>
  <c r="U83"/>
  <c r="T83"/>
  <c r="S83"/>
  <c r="R83"/>
  <c r="O83"/>
  <c r="M83"/>
  <c r="L83"/>
  <c r="K83"/>
  <c r="J83"/>
  <c r="I83"/>
  <c r="H83"/>
  <c r="G83"/>
  <c r="F83"/>
  <c r="E83"/>
  <c r="N82"/>
  <c r="N81"/>
  <c r="N80"/>
  <c r="N79"/>
  <c r="N78"/>
  <c r="N77"/>
  <c r="N76"/>
  <c r="N75"/>
  <c r="N74"/>
  <c r="N73"/>
  <c r="N83" s="1"/>
  <c r="Y69"/>
  <c r="X69"/>
  <c r="W69"/>
  <c r="V69"/>
  <c r="U69"/>
  <c r="T69"/>
  <c r="S69"/>
  <c r="R69"/>
  <c r="O69"/>
  <c r="M69"/>
  <c r="L69"/>
  <c r="K69"/>
  <c r="J69"/>
  <c r="I69"/>
  <c r="H69"/>
  <c r="G69"/>
  <c r="F69"/>
  <c r="E69"/>
  <c r="N68"/>
  <c r="N67"/>
  <c r="N66"/>
  <c r="N65"/>
  <c r="N64"/>
  <c r="N62"/>
  <c r="N61"/>
  <c r="N69" s="1"/>
  <c r="N60"/>
  <c r="N59"/>
  <c r="Y54"/>
  <c r="Y236" s="1"/>
  <c r="X54"/>
  <c r="W54"/>
  <c r="V54"/>
  <c r="U54"/>
  <c r="U236" s="1"/>
  <c r="T54"/>
  <c r="T236" s="1"/>
  <c r="S54"/>
  <c r="R54"/>
  <c r="O54"/>
  <c r="M54"/>
  <c r="L54"/>
  <c r="K54"/>
  <c r="K236" s="1"/>
  <c r="J54"/>
  <c r="I54"/>
  <c r="H54"/>
  <c r="G54"/>
  <c r="G236" s="1"/>
  <c r="E54"/>
  <c r="Y53"/>
  <c r="X53"/>
  <c r="W53"/>
  <c r="W235" s="1"/>
  <c r="V53"/>
  <c r="AT109" s="1"/>
  <c r="U53"/>
  <c r="T53"/>
  <c r="S53"/>
  <c r="S235" s="1"/>
  <c r="R53"/>
  <c r="AP109" s="1"/>
  <c r="O53"/>
  <c r="AM109" s="1"/>
  <c r="M53"/>
  <c r="M235" s="1"/>
  <c r="L53"/>
  <c r="AJ109" s="1"/>
  <c r="AJ235" s="1"/>
  <c r="K53"/>
  <c r="J53"/>
  <c r="I53"/>
  <c r="I235" s="1"/>
  <c r="H53"/>
  <c r="AF109" s="1"/>
  <c r="AF235" s="1"/>
  <c r="G53"/>
  <c r="F53"/>
  <c r="E53"/>
  <c r="E235" s="1"/>
  <c r="Y52"/>
  <c r="Y234" s="1"/>
  <c r="X52"/>
  <c r="AV108" s="1"/>
  <c r="W52"/>
  <c r="V52"/>
  <c r="U52"/>
  <c r="U234" s="1"/>
  <c r="T52"/>
  <c r="AR108" s="1"/>
  <c r="S52"/>
  <c r="R52"/>
  <c r="O52"/>
  <c r="AM108" s="1"/>
  <c r="M52"/>
  <c r="L52"/>
  <c r="K52"/>
  <c r="K234" s="1"/>
  <c r="J52"/>
  <c r="AH108" s="1"/>
  <c r="AH234" s="1"/>
  <c r="I52"/>
  <c r="I234" s="1"/>
  <c r="H52"/>
  <c r="G52"/>
  <c r="G234" s="1"/>
  <c r="F52"/>
  <c r="F234" s="1"/>
  <c r="E52"/>
  <c r="E234" s="1"/>
  <c r="Y51"/>
  <c r="X51"/>
  <c r="X233" s="1"/>
  <c r="W51"/>
  <c r="W233" s="1"/>
  <c r="V51"/>
  <c r="V233" s="1"/>
  <c r="U51"/>
  <c r="T51"/>
  <c r="T233" s="1"/>
  <c r="S51"/>
  <c r="S233" s="1"/>
  <c r="R51"/>
  <c r="AP107" s="1"/>
  <c r="AP233" s="1"/>
  <c r="O51"/>
  <c r="AM107" s="1"/>
  <c r="M51"/>
  <c r="M233" s="1"/>
  <c r="L51"/>
  <c r="L233" s="1"/>
  <c r="K51"/>
  <c r="J51"/>
  <c r="J233" s="1"/>
  <c r="I51"/>
  <c r="I233" s="1"/>
  <c r="H51"/>
  <c r="H233" s="1"/>
  <c r="G51"/>
  <c r="E51"/>
  <c r="E233" s="1"/>
  <c r="Y50"/>
  <c r="Y232" s="1"/>
  <c r="X50"/>
  <c r="W50"/>
  <c r="V50"/>
  <c r="V232" s="1"/>
  <c r="U50"/>
  <c r="U232" s="1"/>
  <c r="T50"/>
  <c r="S50"/>
  <c r="AQ106" s="1"/>
  <c r="AQ232" s="1"/>
  <c r="R50"/>
  <c r="R232" s="1"/>
  <c r="O50"/>
  <c r="AM106" s="1"/>
  <c r="M50"/>
  <c r="AK106" s="1"/>
  <c r="AK232" s="1"/>
  <c r="L50"/>
  <c r="K50"/>
  <c r="K232" s="1"/>
  <c r="J50"/>
  <c r="J232" s="1"/>
  <c r="I50"/>
  <c r="AG106" s="1"/>
  <c r="AG232" s="1"/>
  <c r="H50"/>
  <c r="G50"/>
  <c r="G232" s="1"/>
  <c r="F50"/>
  <c r="AD106" s="1"/>
  <c r="AD232" s="1"/>
  <c r="E50"/>
  <c r="AC106" s="1"/>
  <c r="Y49"/>
  <c r="X49"/>
  <c r="X231" s="1"/>
  <c r="W49"/>
  <c r="AU105" s="1"/>
  <c r="AU231" s="1"/>
  <c r="V49"/>
  <c r="V231" s="1"/>
  <c r="U49"/>
  <c r="T49"/>
  <c r="T231" s="1"/>
  <c r="S49"/>
  <c r="AQ105" s="1"/>
  <c r="AQ231" s="1"/>
  <c r="R49"/>
  <c r="R231" s="1"/>
  <c r="O49"/>
  <c r="AM105" s="1"/>
  <c r="M49"/>
  <c r="M231" s="1"/>
  <c r="L49"/>
  <c r="K49"/>
  <c r="J49"/>
  <c r="J231" s="1"/>
  <c r="I49"/>
  <c r="I231" s="1"/>
  <c r="H49"/>
  <c r="H231" s="1"/>
  <c r="G49"/>
  <c r="F49"/>
  <c r="E49"/>
  <c r="E231" s="1"/>
  <c r="Y48"/>
  <c r="AW104" s="1"/>
  <c r="AW230" s="1"/>
  <c r="X48"/>
  <c r="X230" s="1"/>
  <c r="W48"/>
  <c r="W230" s="1"/>
  <c r="V48"/>
  <c r="V230" s="1"/>
  <c r="U48"/>
  <c r="AS104" s="1"/>
  <c r="AS230" s="1"/>
  <c r="T48"/>
  <c r="AR104" s="1"/>
  <c r="AR230" s="1"/>
  <c r="S48"/>
  <c r="S230" s="1"/>
  <c r="R48"/>
  <c r="R230" s="1"/>
  <c r="O48"/>
  <c r="AM104" s="1"/>
  <c r="M48"/>
  <c r="M230" s="1"/>
  <c r="L48"/>
  <c r="L230" s="1"/>
  <c r="K48"/>
  <c r="K230" s="1"/>
  <c r="J48"/>
  <c r="J230" s="1"/>
  <c r="I48"/>
  <c r="I230" s="1"/>
  <c r="H48"/>
  <c r="H230" s="1"/>
  <c r="G48"/>
  <c r="G230" s="1"/>
  <c r="F48"/>
  <c r="F230" s="1"/>
  <c r="E48"/>
  <c r="E230" s="1"/>
  <c r="Y47"/>
  <c r="X47"/>
  <c r="X229" s="1"/>
  <c r="W47"/>
  <c r="W229" s="1"/>
  <c r="V47"/>
  <c r="AT103" s="1"/>
  <c r="AT229" s="1"/>
  <c r="U47"/>
  <c r="T47"/>
  <c r="T229" s="1"/>
  <c r="S47"/>
  <c r="S229" s="1"/>
  <c r="R47"/>
  <c r="R229" s="1"/>
  <c r="O47"/>
  <c r="AM103" s="1"/>
  <c r="M47"/>
  <c r="L47"/>
  <c r="L229" s="1"/>
  <c r="K47"/>
  <c r="J47"/>
  <c r="J229" s="1"/>
  <c r="I47"/>
  <c r="H47"/>
  <c r="H229" s="1"/>
  <c r="G47"/>
  <c r="F47"/>
  <c r="F229" s="1"/>
  <c r="E47"/>
  <c r="Y46"/>
  <c r="Y228" s="1"/>
  <c r="X46"/>
  <c r="X228" s="1"/>
  <c r="W46"/>
  <c r="AU102" s="1"/>
  <c r="AU228" s="1"/>
  <c r="V46"/>
  <c r="V228" s="1"/>
  <c r="U46"/>
  <c r="U228" s="1"/>
  <c r="T46"/>
  <c r="T228" s="1"/>
  <c r="S46"/>
  <c r="AQ102" s="1"/>
  <c r="AQ228" s="1"/>
  <c r="R46"/>
  <c r="R228" s="1"/>
  <c r="O46"/>
  <c r="AM102" s="1"/>
  <c r="M46"/>
  <c r="AK102" s="1"/>
  <c r="AK228" s="1"/>
  <c r="L46"/>
  <c r="L228" s="1"/>
  <c r="K46"/>
  <c r="K228" s="1"/>
  <c r="J46"/>
  <c r="J228" s="1"/>
  <c r="I46"/>
  <c r="AG102" s="1"/>
  <c r="AG228" s="1"/>
  <c r="H46"/>
  <c r="H228" s="1"/>
  <c r="G46"/>
  <c r="G228" s="1"/>
  <c r="F46"/>
  <c r="F228" s="1"/>
  <c r="E46"/>
  <c r="AC102" s="1"/>
  <c r="Y45"/>
  <c r="X45"/>
  <c r="X227" s="1"/>
  <c r="W45"/>
  <c r="W227" s="1"/>
  <c r="V45"/>
  <c r="U45"/>
  <c r="T45"/>
  <c r="T227" s="1"/>
  <c r="S45"/>
  <c r="S227" s="1"/>
  <c r="R45"/>
  <c r="R227" s="1"/>
  <c r="O45"/>
  <c r="M45"/>
  <c r="AK101" s="1"/>
  <c r="L45"/>
  <c r="L227" s="1"/>
  <c r="K45"/>
  <c r="J45"/>
  <c r="J227" s="1"/>
  <c r="I45"/>
  <c r="AG101" s="1"/>
  <c r="H45"/>
  <c r="H227" s="1"/>
  <c r="G45"/>
  <c r="F45"/>
  <c r="E45"/>
  <c r="AC101" s="1"/>
  <c r="Y41"/>
  <c r="X41"/>
  <c r="W41"/>
  <c r="V41"/>
  <c r="U41"/>
  <c r="T41"/>
  <c r="S41"/>
  <c r="R41"/>
  <c r="O41"/>
  <c r="M41"/>
  <c r="L41"/>
  <c r="K41"/>
  <c r="J41"/>
  <c r="I41"/>
  <c r="H41"/>
  <c r="G41"/>
  <c r="F41"/>
  <c r="E41"/>
  <c r="N40"/>
  <c r="N39"/>
  <c r="N38"/>
  <c r="N37"/>
  <c r="N36"/>
  <c r="N35"/>
  <c r="N34"/>
  <c r="N33"/>
  <c r="N32"/>
  <c r="N31"/>
  <c r="Y27"/>
  <c r="X27"/>
  <c r="W27"/>
  <c r="W28" s="1"/>
  <c r="V27"/>
  <c r="U27"/>
  <c r="T27"/>
  <c r="S27"/>
  <c r="S28" s="1"/>
  <c r="R27"/>
  <c r="O27"/>
  <c r="M27"/>
  <c r="L27"/>
  <c r="L28" s="1"/>
  <c r="K27"/>
  <c r="J27"/>
  <c r="I27"/>
  <c r="H27"/>
  <c r="H28" s="1"/>
  <c r="G27"/>
  <c r="F27"/>
  <c r="E27"/>
  <c r="N26"/>
  <c r="F26"/>
  <c r="N25"/>
  <c r="N24"/>
  <c r="N23"/>
  <c r="F23"/>
  <c r="N22"/>
  <c r="N21"/>
  <c r="N20"/>
  <c r="N19"/>
  <c r="N18"/>
  <c r="N27" s="1"/>
  <c r="N17"/>
  <c r="Y13"/>
  <c r="X13"/>
  <c r="W13"/>
  <c r="V13"/>
  <c r="U13"/>
  <c r="T13"/>
  <c r="S13"/>
  <c r="R13"/>
  <c r="O13"/>
  <c r="M13"/>
  <c r="L13"/>
  <c r="K13"/>
  <c r="J13"/>
  <c r="I13"/>
  <c r="H13"/>
  <c r="G13"/>
  <c r="E13"/>
  <c r="F12"/>
  <c r="F54" s="1"/>
  <c r="N11"/>
  <c r="N10"/>
  <c r="F9"/>
  <c r="F51" s="1"/>
  <c r="N8"/>
  <c r="N7"/>
  <c r="N6"/>
  <c r="N5"/>
  <c r="N4"/>
  <c r="N3"/>
  <c r="AU106" l="1"/>
  <c r="AU232" s="1"/>
  <c r="AM110"/>
  <c r="AM111" s="1"/>
  <c r="N108"/>
  <c r="N107"/>
  <c r="T232"/>
  <c r="N106"/>
  <c r="F231"/>
  <c r="N105"/>
  <c r="N104"/>
  <c r="R111"/>
  <c r="O111"/>
  <c r="T230"/>
  <c r="AP101"/>
  <c r="AM101"/>
  <c r="F227"/>
  <c r="N101"/>
  <c r="N54"/>
  <c r="AI108"/>
  <c r="AI234" s="1"/>
  <c r="AD108"/>
  <c r="AD234" s="1"/>
  <c r="AR106"/>
  <c r="AR232" s="1"/>
  <c r="AP105"/>
  <c r="AP231" s="1"/>
  <c r="N41"/>
  <c r="J42" s="1"/>
  <c r="F233"/>
  <c r="N233" s="1"/>
  <c r="AD107"/>
  <c r="AD233" s="1"/>
  <c r="N51"/>
  <c r="J84"/>
  <c r="F84"/>
  <c r="L84"/>
  <c r="V84"/>
  <c r="R84"/>
  <c r="W84"/>
  <c r="H84"/>
  <c r="S84"/>
  <c r="AD110"/>
  <c r="AD236" s="1"/>
  <c r="F236"/>
  <c r="AC227"/>
  <c r="M70"/>
  <c r="I70"/>
  <c r="E70"/>
  <c r="R70"/>
  <c r="Y70"/>
  <c r="U70"/>
  <c r="V70"/>
  <c r="G70"/>
  <c r="K70"/>
  <c r="I28"/>
  <c r="K28"/>
  <c r="Y28"/>
  <c r="U28"/>
  <c r="V28"/>
  <c r="G28"/>
  <c r="M28"/>
  <c r="E28"/>
  <c r="R28"/>
  <c r="AC228"/>
  <c r="AC232"/>
  <c r="AL106"/>
  <c r="K98"/>
  <c r="G98"/>
  <c r="X98"/>
  <c r="T98"/>
  <c r="E98"/>
  <c r="N98" s="1"/>
  <c r="W98"/>
  <c r="S98"/>
  <c r="M98"/>
  <c r="I98"/>
  <c r="G84"/>
  <c r="J70"/>
  <c r="U84"/>
  <c r="F28"/>
  <c r="J28"/>
  <c r="T70"/>
  <c r="X70"/>
  <c r="E84"/>
  <c r="N84" s="1"/>
  <c r="I84"/>
  <c r="M84"/>
  <c r="T84"/>
  <c r="X84"/>
  <c r="T28"/>
  <c r="X28"/>
  <c r="N230"/>
  <c r="H70"/>
  <c r="L70"/>
  <c r="S70"/>
  <c r="W70"/>
  <c r="H98"/>
  <c r="L98"/>
  <c r="AK227"/>
  <c r="R154"/>
  <c r="V154"/>
  <c r="G154"/>
  <c r="K154"/>
  <c r="V210"/>
  <c r="G210"/>
  <c r="R210"/>
  <c r="K210"/>
  <c r="K84"/>
  <c r="F70"/>
  <c r="Y84"/>
  <c r="AG227"/>
  <c r="S234"/>
  <c r="AQ108"/>
  <c r="AQ234" s="1"/>
  <c r="AH109"/>
  <c r="J235"/>
  <c r="J237" s="1"/>
  <c r="AG213"/>
  <c r="I167"/>
  <c r="AK213"/>
  <c r="M167"/>
  <c r="G235"/>
  <c r="AE109"/>
  <c r="AE235" s="1"/>
  <c r="K235"/>
  <c r="AI109"/>
  <c r="AI235" s="1"/>
  <c r="U235"/>
  <c r="AS109"/>
  <c r="AS235" s="1"/>
  <c r="Y235"/>
  <c r="AW109"/>
  <c r="AW235" s="1"/>
  <c r="AF110"/>
  <c r="AF236" s="1"/>
  <c r="H236"/>
  <c r="AJ110"/>
  <c r="AJ236" s="1"/>
  <c r="L236"/>
  <c r="AP110"/>
  <c r="AP236" s="1"/>
  <c r="R236"/>
  <c r="AT110"/>
  <c r="AT236" s="1"/>
  <c r="V236"/>
  <c r="N161"/>
  <c r="AC217"/>
  <c r="AL217" s="1"/>
  <c r="L55"/>
  <c r="AJ103"/>
  <c r="AJ229" s="1"/>
  <c r="AJ107"/>
  <c r="AJ233" s="1"/>
  <c r="AT107"/>
  <c r="AT233" s="1"/>
  <c r="L154"/>
  <c r="K167"/>
  <c r="G182"/>
  <c r="K182"/>
  <c r="E182"/>
  <c r="N182" s="1"/>
  <c r="M210"/>
  <c r="X232"/>
  <c r="N9"/>
  <c r="N13" s="1"/>
  <c r="N12"/>
  <c r="G227"/>
  <c r="K227"/>
  <c r="U227"/>
  <c r="Y227"/>
  <c r="E229"/>
  <c r="I229"/>
  <c r="M229"/>
  <c r="N48"/>
  <c r="G231"/>
  <c r="K231"/>
  <c r="U231"/>
  <c r="Y231"/>
  <c r="H232"/>
  <c r="L232"/>
  <c r="N52"/>
  <c r="AR234"/>
  <c r="AV234"/>
  <c r="E55"/>
  <c r="I55"/>
  <c r="M55"/>
  <c r="S55"/>
  <c r="W55"/>
  <c r="AQ101"/>
  <c r="AU101"/>
  <c r="AE102"/>
  <c r="AE228" s="1"/>
  <c r="AI102"/>
  <c r="AI228" s="1"/>
  <c r="AS102"/>
  <c r="AS228" s="1"/>
  <c r="AW102"/>
  <c r="AW228" s="1"/>
  <c r="AC103"/>
  <c r="AG103"/>
  <c r="AG229" s="1"/>
  <c r="AK103"/>
  <c r="AK229" s="1"/>
  <c r="AQ103"/>
  <c r="AQ229" s="1"/>
  <c r="AU103"/>
  <c r="AU229" s="1"/>
  <c r="AE104"/>
  <c r="AE230" s="1"/>
  <c r="AI104"/>
  <c r="AI230" s="1"/>
  <c r="AC105"/>
  <c r="AG105"/>
  <c r="AG231" s="1"/>
  <c r="AK105"/>
  <c r="AK231" s="1"/>
  <c r="AE106"/>
  <c r="AE232" s="1"/>
  <c r="AI106"/>
  <c r="AI232" s="1"/>
  <c r="AS106"/>
  <c r="AS232" s="1"/>
  <c r="AW106"/>
  <c r="AW232" s="1"/>
  <c r="AC107"/>
  <c r="AG107"/>
  <c r="AG233" s="1"/>
  <c r="AK107"/>
  <c r="AK233" s="1"/>
  <c r="AQ107"/>
  <c r="AQ233" s="1"/>
  <c r="AU107"/>
  <c r="AU233" s="1"/>
  <c r="AE108"/>
  <c r="AE234" s="1"/>
  <c r="AQ109"/>
  <c r="AQ235" s="1"/>
  <c r="AS110"/>
  <c r="AS236" s="1"/>
  <c r="N125"/>
  <c r="K126" s="1"/>
  <c r="R126"/>
  <c r="V126"/>
  <c r="E154"/>
  <c r="N154" s="1"/>
  <c r="I154"/>
  <c r="M154"/>
  <c r="S154"/>
  <c r="W154"/>
  <c r="F167"/>
  <c r="J167"/>
  <c r="AC215"/>
  <c r="AL215" s="1"/>
  <c r="AG215"/>
  <c r="AK215"/>
  <c r="N166"/>
  <c r="O167"/>
  <c r="H182"/>
  <c r="L182"/>
  <c r="S182"/>
  <c r="W182"/>
  <c r="I182"/>
  <c r="N195"/>
  <c r="G196"/>
  <c r="K196"/>
  <c r="R196"/>
  <c r="V196"/>
  <c r="F210"/>
  <c r="J210"/>
  <c r="T210"/>
  <c r="X210"/>
  <c r="G223"/>
  <c r="K223"/>
  <c r="R223"/>
  <c r="V223"/>
  <c r="AD223"/>
  <c r="AV223"/>
  <c r="N218"/>
  <c r="AL222"/>
  <c r="H235"/>
  <c r="N235" s="1"/>
  <c r="AD109"/>
  <c r="AD235" s="1"/>
  <c r="F235"/>
  <c r="AR109"/>
  <c r="T235"/>
  <c r="AT111"/>
  <c r="O237"/>
  <c r="AM227"/>
  <c r="AM237" s="1"/>
  <c r="AF108"/>
  <c r="AF234" s="1"/>
  <c r="H234"/>
  <c r="N234" s="1"/>
  <c r="AJ108"/>
  <c r="AJ234" s="1"/>
  <c r="L234"/>
  <c r="L237" s="1"/>
  <c r="AP108"/>
  <c r="AP234" s="1"/>
  <c r="R234"/>
  <c r="AT108"/>
  <c r="AT234" s="1"/>
  <c r="V234"/>
  <c r="AQ213"/>
  <c r="AQ223" s="1"/>
  <c r="S167"/>
  <c r="AU213"/>
  <c r="AU223" s="1"/>
  <c r="W167"/>
  <c r="E223"/>
  <c r="N213"/>
  <c r="N223" s="1"/>
  <c r="J224" s="1"/>
  <c r="N45"/>
  <c r="R55"/>
  <c r="AP103"/>
  <c r="AP229" s="1"/>
  <c r="AF107"/>
  <c r="AF233" s="1"/>
  <c r="Y126"/>
  <c r="M140"/>
  <c r="X140"/>
  <c r="H154"/>
  <c r="X182"/>
  <c r="E210"/>
  <c r="N210" s="1"/>
  <c r="S210"/>
  <c r="AR223"/>
  <c r="R233"/>
  <c r="R237" s="1"/>
  <c r="F13"/>
  <c r="E227"/>
  <c r="I227"/>
  <c r="M227"/>
  <c r="N46"/>
  <c r="G229"/>
  <c r="K229"/>
  <c r="U229"/>
  <c r="Y229"/>
  <c r="N231"/>
  <c r="S231"/>
  <c r="W231"/>
  <c r="N50"/>
  <c r="G233"/>
  <c r="K233"/>
  <c r="U233"/>
  <c r="Y233"/>
  <c r="AH110"/>
  <c r="AH236" s="1"/>
  <c r="AR110"/>
  <c r="AR236" s="1"/>
  <c r="AV110"/>
  <c r="AV236" s="1"/>
  <c r="G55"/>
  <c r="K55"/>
  <c r="O55"/>
  <c r="U55"/>
  <c r="Y55"/>
  <c r="F111"/>
  <c r="J111"/>
  <c r="T111"/>
  <c r="X111"/>
  <c r="AE101"/>
  <c r="AI101"/>
  <c r="AS101"/>
  <c r="AW101"/>
  <c r="AE103"/>
  <c r="AE229" s="1"/>
  <c r="AI103"/>
  <c r="AI229" s="1"/>
  <c r="AS103"/>
  <c r="AS229" s="1"/>
  <c r="AW103"/>
  <c r="AW229" s="1"/>
  <c r="AC104"/>
  <c r="AC111" s="1"/>
  <c r="AG104"/>
  <c r="AG230" s="1"/>
  <c r="AK104"/>
  <c r="AK230" s="1"/>
  <c r="AQ104"/>
  <c r="AQ230" s="1"/>
  <c r="AU104"/>
  <c r="AU230" s="1"/>
  <c r="AE105"/>
  <c r="AE231" s="1"/>
  <c r="AI105"/>
  <c r="AI231" s="1"/>
  <c r="AS105"/>
  <c r="AS231" s="1"/>
  <c r="AW105"/>
  <c r="AW231" s="1"/>
  <c r="AE107"/>
  <c r="AE233" s="1"/>
  <c r="AI107"/>
  <c r="AI233" s="1"/>
  <c r="AS107"/>
  <c r="AS233" s="1"/>
  <c r="AW107"/>
  <c r="AW233" s="1"/>
  <c r="AC108"/>
  <c r="AW108"/>
  <c r="AW234" s="1"/>
  <c r="AG109"/>
  <c r="AG235" s="1"/>
  <c r="AI110"/>
  <c r="AI236" s="1"/>
  <c r="L140"/>
  <c r="S140"/>
  <c r="W140"/>
  <c r="U154"/>
  <c r="Y154"/>
  <c r="N158"/>
  <c r="AL216"/>
  <c r="AD221"/>
  <c r="AH221"/>
  <c r="AH223" s="1"/>
  <c r="G167"/>
  <c r="Y167"/>
  <c r="F182"/>
  <c r="J182"/>
  <c r="U182"/>
  <c r="Y182"/>
  <c r="T182"/>
  <c r="E196"/>
  <c r="N196" s="1"/>
  <c r="I196"/>
  <c r="M196"/>
  <c r="T196"/>
  <c r="X196"/>
  <c r="H210"/>
  <c r="L210"/>
  <c r="I223"/>
  <c r="M223"/>
  <c r="M224" s="1"/>
  <c r="N222"/>
  <c r="V229"/>
  <c r="V237" s="1"/>
  <c r="X234"/>
  <c r="X237" s="1"/>
  <c r="R235"/>
  <c r="J236"/>
  <c r="M234"/>
  <c r="AK108"/>
  <c r="AK234" s="1"/>
  <c r="W234"/>
  <c r="AU108"/>
  <c r="AU234" s="1"/>
  <c r="AV109"/>
  <c r="X235"/>
  <c r="AP227"/>
  <c r="AC213"/>
  <c r="N157"/>
  <c r="E167"/>
  <c r="E236"/>
  <c r="AC110"/>
  <c r="I236"/>
  <c r="AG110"/>
  <c r="AG236" s="1"/>
  <c r="M236"/>
  <c r="AK110"/>
  <c r="AK236" s="1"/>
  <c r="S236"/>
  <c r="AQ110"/>
  <c r="AQ236" s="1"/>
  <c r="W236"/>
  <c r="AU110"/>
  <c r="AU236" s="1"/>
  <c r="N165"/>
  <c r="AC221"/>
  <c r="N49"/>
  <c r="N53"/>
  <c r="H55"/>
  <c r="V55"/>
  <c r="AF103"/>
  <c r="AF229" s="1"/>
  <c r="J126"/>
  <c r="E140"/>
  <c r="N140" s="1"/>
  <c r="N162"/>
  <c r="I210"/>
  <c r="W210"/>
  <c r="U224"/>
  <c r="F232"/>
  <c r="E228"/>
  <c r="I228"/>
  <c r="M228"/>
  <c r="S228"/>
  <c r="S237" s="1"/>
  <c r="W228"/>
  <c r="N47"/>
  <c r="U230"/>
  <c r="Y230"/>
  <c r="E232"/>
  <c r="I232"/>
  <c r="M232"/>
  <c r="S232"/>
  <c r="W232"/>
  <c r="AP235"/>
  <c r="AT235"/>
  <c r="F55"/>
  <c r="J55"/>
  <c r="T55"/>
  <c r="X55"/>
  <c r="E111"/>
  <c r="I111"/>
  <c r="M111"/>
  <c r="S111"/>
  <c r="W111"/>
  <c r="AD101"/>
  <c r="AL101" s="1"/>
  <c r="AH101"/>
  <c r="AR101"/>
  <c r="AV101"/>
  <c r="AF102"/>
  <c r="AF228" s="1"/>
  <c r="AJ102"/>
  <c r="AJ228" s="1"/>
  <c r="AP102"/>
  <c r="AP228" s="1"/>
  <c r="AT102"/>
  <c r="AT228" s="1"/>
  <c r="AD103"/>
  <c r="AD229" s="1"/>
  <c r="AH103"/>
  <c r="AH229" s="1"/>
  <c r="AR103"/>
  <c r="AR229" s="1"/>
  <c r="AV103"/>
  <c r="AV229" s="1"/>
  <c r="AF104"/>
  <c r="AF230" s="1"/>
  <c r="AJ104"/>
  <c r="AJ230" s="1"/>
  <c r="AP104"/>
  <c r="AP230" s="1"/>
  <c r="AT104"/>
  <c r="AT230" s="1"/>
  <c r="AD105"/>
  <c r="AD231" s="1"/>
  <c r="AH105"/>
  <c r="AH231" s="1"/>
  <c r="AR105"/>
  <c r="AR231" s="1"/>
  <c r="AV105"/>
  <c r="AV231" s="1"/>
  <c r="AF106"/>
  <c r="AF232" s="1"/>
  <c r="AJ106"/>
  <c r="AP106"/>
  <c r="AP232" s="1"/>
  <c r="AT106"/>
  <c r="AT232" s="1"/>
  <c r="AH107"/>
  <c r="AH233" s="1"/>
  <c r="AR107"/>
  <c r="AR233" s="1"/>
  <c r="AV107"/>
  <c r="AV233" s="1"/>
  <c r="AG108"/>
  <c r="AG234" s="1"/>
  <c r="AS108"/>
  <c r="AS234" s="1"/>
  <c r="AC109"/>
  <c r="AU109"/>
  <c r="AU235" s="1"/>
  <c r="AE110"/>
  <c r="AE236" s="1"/>
  <c r="AW110"/>
  <c r="AW236" s="1"/>
  <c r="L126"/>
  <c r="S126"/>
  <c r="W126"/>
  <c r="N139"/>
  <c r="G140"/>
  <c r="K140"/>
  <c r="R140"/>
  <c r="V140"/>
  <c r="F154"/>
  <c r="J154"/>
  <c r="T154"/>
  <c r="X154"/>
  <c r="AL214"/>
  <c r="AF218"/>
  <c r="AJ218"/>
  <c r="AL218" s="1"/>
  <c r="N163"/>
  <c r="AR221"/>
  <c r="AV221"/>
  <c r="U167"/>
  <c r="H196"/>
  <c r="L196"/>
  <c r="S196"/>
  <c r="W196"/>
  <c r="U210"/>
  <c r="Y210"/>
  <c r="H223"/>
  <c r="L223"/>
  <c r="L224" s="1"/>
  <c r="N214"/>
  <c r="N217"/>
  <c r="AL220"/>
  <c r="T234"/>
  <c r="L235"/>
  <c r="X236"/>
  <c r="N160"/>
  <c r="AF213"/>
  <c r="AF223" s="1"/>
  <c r="AJ213"/>
  <c r="AJ227" s="1"/>
  <c r="AP213"/>
  <c r="AP223" s="1"/>
  <c r="AT213"/>
  <c r="AT223" s="1"/>
  <c r="AC219"/>
  <c r="AL219" s="1"/>
  <c r="O223"/>
  <c r="N159"/>
  <c r="N111" l="1"/>
  <c r="U112" s="1"/>
  <c r="G112"/>
  <c r="N70"/>
  <c r="W237"/>
  <c r="F237"/>
  <c r="T237"/>
  <c r="F42"/>
  <c r="Y42"/>
  <c r="I42"/>
  <c r="K42"/>
  <c r="T42"/>
  <c r="V42"/>
  <c r="G42"/>
  <c r="X42"/>
  <c r="L42"/>
  <c r="E42"/>
  <c r="U42"/>
  <c r="W42"/>
  <c r="M42"/>
  <c r="H42"/>
  <c r="R42"/>
  <c r="S42"/>
  <c r="L14"/>
  <c r="V14"/>
  <c r="R14"/>
  <c r="S14"/>
  <c r="W14"/>
  <c r="H14"/>
  <c r="J14"/>
  <c r="X14"/>
  <c r="K14"/>
  <c r="Y14"/>
  <c r="U14"/>
  <c r="E14"/>
  <c r="T14"/>
  <c r="I14"/>
  <c r="M14"/>
  <c r="G14"/>
  <c r="AL105"/>
  <c r="AC231"/>
  <c r="AL231" s="1"/>
  <c r="Y140"/>
  <c r="F140"/>
  <c r="J140"/>
  <c r="U140"/>
  <c r="AL109"/>
  <c r="AC235"/>
  <c r="AH227"/>
  <c r="AH111"/>
  <c r="AL110"/>
  <c r="AC236"/>
  <c r="AL236" s="1"/>
  <c r="AC223"/>
  <c r="AL213"/>
  <c r="AL223" s="1"/>
  <c r="AR224" s="1"/>
  <c r="AL108"/>
  <c r="AC234"/>
  <c r="AL234" s="1"/>
  <c r="AI227"/>
  <c r="AI237" s="1"/>
  <c r="AI111"/>
  <c r="E237"/>
  <c r="N227"/>
  <c r="J196"/>
  <c r="U196"/>
  <c r="Y196"/>
  <c r="F196"/>
  <c r="AL103"/>
  <c r="AC229"/>
  <c r="AL229" s="1"/>
  <c r="G224"/>
  <c r="S224"/>
  <c r="H237"/>
  <c r="N232"/>
  <c r="N228"/>
  <c r="AP111"/>
  <c r="W168"/>
  <c r="R224"/>
  <c r="G126"/>
  <c r="G237"/>
  <c r="Y224"/>
  <c r="U126"/>
  <c r="T224"/>
  <c r="H224"/>
  <c r="H126"/>
  <c r="AJ232"/>
  <c r="AJ237" s="1"/>
  <c r="T140"/>
  <c r="AV235"/>
  <c r="I224"/>
  <c r="H140"/>
  <c r="F126"/>
  <c r="E224"/>
  <c r="N224" s="1"/>
  <c r="AT227"/>
  <c r="AT237" s="1"/>
  <c r="AR235"/>
  <c r="V224"/>
  <c r="F168"/>
  <c r="K237"/>
  <c r="I140"/>
  <c r="AK223"/>
  <c r="X224"/>
  <c r="N28"/>
  <c r="AW227"/>
  <c r="AW237" s="1"/>
  <c r="AW111"/>
  <c r="I126"/>
  <c r="T126"/>
  <c r="M126"/>
  <c r="X126"/>
  <c r="E126"/>
  <c r="N126" s="1"/>
  <c r="AC233"/>
  <c r="AL233" s="1"/>
  <c r="AL107"/>
  <c r="AQ111"/>
  <c r="AQ227"/>
  <c r="AQ237" s="1"/>
  <c r="U168"/>
  <c r="N167"/>
  <c r="E168" s="1"/>
  <c r="N168" s="1"/>
  <c r="I237"/>
  <c r="U237"/>
  <c r="M168"/>
  <c r="AG237"/>
  <c r="AP237"/>
  <c r="M237"/>
  <c r="N55"/>
  <c r="M56" s="1"/>
  <c r="AU224"/>
  <c r="AF227"/>
  <c r="AF237" s="1"/>
  <c r="K224"/>
  <c r="Y237"/>
  <c r="K168"/>
  <c r="AG223"/>
  <c r="AG224" s="1"/>
  <c r="AH235"/>
  <c r="AG111"/>
  <c r="W224"/>
  <c r="AK237"/>
  <c r="F224"/>
  <c r="AL228"/>
  <c r="AR227"/>
  <c r="AR237" s="1"/>
  <c r="AR111"/>
  <c r="AS227"/>
  <c r="AS237" s="1"/>
  <c r="AS111"/>
  <c r="AV227"/>
  <c r="AV111"/>
  <c r="AD227"/>
  <c r="AD237" s="1"/>
  <c r="AD111"/>
  <c r="AC230"/>
  <c r="AL230" s="1"/>
  <c r="AL104"/>
  <c r="AE227"/>
  <c r="AE237" s="1"/>
  <c r="AE111"/>
  <c r="AU111"/>
  <c r="AU227"/>
  <c r="AU237" s="1"/>
  <c r="AL227"/>
  <c r="J168"/>
  <c r="AJ111"/>
  <c r="AF224"/>
  <c r="AL221"/>
  <c r="AJ223"/>
  <c r="N236"/>
  <c r="F14"/>
  <c r="AF111"/>
  <c r="N229"/>
  <c r="AK111"/>
  <c r="AL102"/>
  <c r="I112" l="1"/>
  <c r="L112"/>
  <c r="T112"/>
  <c r="S112"/>
  <c r="K112"/>
  <c r="H112"/>
  <c r="Y112"/>
  <c r="V112"/>
  <c r="R112"/>
  <c r="E112"/>
  <c r="X112"/>
  <c r="M112"/>
  <c r="J112"/>
  <c r="F112"/>
  <c r="W112"/>
  <c r="N42"/>
  <c r="I56"/>
  <c r="K56"/>
  <c r="AL111"/>
  <c r="AT112" s="1"/>
  <c r="E56"/>
  <c r="L56"/>
  <c r="J56"/>
  <c r="Y56"/>
  <c r="R56"/>
  <c r="H56"/>
  <c r="F56"/>
  <c r="G56"/>
  <c r="X56"/>
  <c r="T56"/>
  <c r="W56"/>
  <c r="S56"/>
  <c r="AH224"/>
  <c r="AP224"/>
  <c r="AV224"/>
  <c r="AD224"/>
  <c r="AJ224"/>
  <c r="S168"/>
  <c r="AV237"/>
  <c r="G168"/>
  <c r="U56"/>
  <c r="AL232"/>
  <c r="AL237" s="1"/>
  <c r="V56"/>
  <c r="I168"/>
  <c r="Y168"/>
  <c r="AC224"/>
  <c r="AL224" s="1"/>
  <c r="AH237"/>
  <c r="AW224"/>
  <c r="AE224"/>
  <c r="AS224"/>
  <c r="AI224"/>
  <c r="H168"/>
  <c r="V168"/>
  <c r="L168"/>
  <c r="T168"/>
  <c r="X168"/>
  <c r="R168"/>
  <c r="AK224"/>
  <c r="AQ224"/>
  <c r="AT224"/>
  <c r="AC237"/>
  <c r="N237"/>
  <c r="E238" s="1"/>
  <c r="AL235"/>
  <c r="N14"/>
  <c r="N112" l="1"/>
  <c r="AF112"/>
  <c r="AU112"/>
  <c r="AQ112"/>
  <c r="N56"/>
  <c r="AS112"/>
  <c r="AV112"/>
  <c r="AD112"/>
  <c r="AR112"/>
  <c r="AJ112"/>
  <c r="AH112"/>
  <c r="AC112"/>
  <c r="AW112"/>
  <c r="AE112"/>
  <c r="AK112"/>
  <c r="AP112"/>
  <c r="AG112"/>
  <c r="AI112"/>
  <c r="Y238"/>
  <c r="H238"/>
  <c r="G238"/>
  <c r="AD238"/>
  <c r="AR238"/>
  <c r="AQ238"/>
  <c r="AU238"/>
  <c r="AF238"/>
  <c r="AE238"/>
  <c r="AW238"/>
  <c r="AP238"/>
  <c r="AS238"/>
  <c r="AJ238"/>
  <c r="AG238"/>
  <c r="AT238"/>
  <c r="AI238"/>
  <c r="AK238"/>
  <c r="S238"/>
  <c r="J238"/>
  <c r="T238"/>
  <c r="L238"/>
  <c r="X238"/>
  <c r="R238"/>
  <c r="F238"/>
  <c r="W238"/>
  <c r="V238"/>
  <c r="AC238"/>
  <c r="K238"/>
  <c r="U238"/>
  <c r="I238"/>
  <c r="M238"/>
  <c r="AV238"/>
  <c r="AH238"/>
  <c r="AL112" l="1"/>
  <c r="N238"/>
  <c r="AL238"/>
</calcChain>
</file>

<file path=xl/comments1.xml><?xml version="1.0" encoding="utf-8"?>
<comments xmlns="http://schemas.openxmlformats.org/spreadsheetml/2006/main">
  <authors>
    <author>juribe</author>
  </authors>
  <commentList>
    <comment ref="AA58" authorId="0">
      <text>
        <r>
          <rPr>
            <b/>
            <sz val="9"/>
            <color indexed="81"/>
            <rFont val="Tahoma"/>
            <family val="2"/>
          </rPr>
          <t xml:space="preserve">juribe:INFORME ELABORADO AL 24 DE ABRIL DE 2015
</t>
        </r>
      </text>
    </comment>
    <comment ref="AA100" authorId="0">
      <text>
        <r>
          <rPr>
            <b/>
            <sz val="9"/>
            <color indexed="81"/>
            <rFont val="Tahoma"/>
            <family val="2"/>
          </rPr>
          <t xml:space="preserve">juribe:INFORME ELABORADO AL 24 DE ABRIL DE 2015
</t>
        </r>
      </text>
    </comment>
    <comment ref="AA170" authorId="0">
      <text>
        <r>
          <rPr>
            <b/>
            <sz val="9"/>
            <color indexed="81"/>
            <rFont val="Tahoma"/>
            <family val="2"/>
          </rPr>
          <t xml:space="preserve">juribe:INFORME ELABORADO AL 24 DE ABRIL DE 2015
</t>
        </r>
      </text>
    </comment>
    <comment ref="AA212" authorId="0">
      <text>
        <r>
          <rPr>
            <b/>
            <sz val="9"/>
            <color indexed="81"/>
            <rFont val="Tahoma"/>
            <family val="2"/>
          </rPr>
          <t xml:space="preserve">juribe:INFORME ELABORADO AL 24 DE ABRIL DE 2015
</t>
        </r>
      </text>
    </comment>
  </commentList>
</comments>
</file>

<file path=xl/sharedStrings.xml><?xml version="1.0" encoding="utf-8"?>
<sst xmlns="http://schemas.openxmlformats.org/spreadsheetml/2006/main" count="900" uniqueCount="118">
  <si>
    <t>ENERO</t>
  </si>
  <si>
    <t>DEPENDENCIA / TIPOLOGIAS PQRS</t>
  </si>
  <si>
    <t>S. I.  ENTIDADES</t>
  </si>
  <si>
    <t>S. I.  PERSONAS NATURALES</t>
  </si>
  <si>
    <t>CONSULTAS</t>
  </si>
  <si>
    <t xml:space="preserve"> PETICIONES</t>
  </si>
  <si>
    <t>QUEJAS</t>
  </si>
  <si>
    <t>RECLAMOS</t>
  </si>
  <si>
    <t>SUGERENCIAS</t>
  </si>
  <si>
    <t>FELICITACIONES</t>
  </si>
  <si>
    <t>DENUNCIAS</t>
  </si>
  <si>
    <t>TOTAL</t>
  </si>
  <si>
    <t>DÍAS PROMEDIO DE RESPUESTA</t>
  </si>
  <si>
    <t>PQRS DE MAYOR  RECURRENCIA / CANALES DE RECEPCION</t>
  </si>
  <si>
    <t>V.U.C.</t>
  </si>
  <si>
    <t>SDQS</t>
  </si>
  <si>
    <t>MAIL</t>
  </si>
  <si>
    <t>BUZON</t>
  </si>
  <si>
    <t>PERSONAL</t>
  </si>
  <si>
    <t>TELEFONO</t>
  </si>
  <si>
    <t>FACEBOOK</t>
  </si>
  <si>
    <t>TWITTER</t>
  </si>
  <si>
    <t>DIRECCION GENERAL</t>
  </si>
  <si>
    <t>OFICINA ASESORA JURIDICA</t>
  </si>
  <si>
    <t>CONTRATACION / EJECUCION CONTRACTUAL / CONTRATOS TERCEROS</t>
  </si>
  <si>
    <t xml:space="preserve">OFICINA ASESORA DE PLANEACIÓN </t>
  </si>
  <si>
    <t xml:space="preserve">INFORMACIÓN MISIONAL INSITUCIONAL </t>
  </si>
  <si>
    <t>SUBDIRECCION ADMINISTRATIVA</t>
  </si>
  <si>
    <t xml:space="preserve"> PLANTA DE PERSONAL / PASANTIAS / NOMINA RETIRADOS / PROCESOS PERSONERIA</t>
  </si>
  <si>
    <t>SUBDIRECCION OPERATIVA</t>
  </si>
  <si>
    <t>APOYO ACTIVIDAES CULTURALES / EXPOSICIONES</t>
  </si>
  <si>
    <t xml:space="preserve">GERENCIA DE ARTES PLASTICAS Y VISUALES </t>
  </si>
  <si>
    <t>OBRAS DE ARTE COLECCIÓN FUGA</t>
  </si>
  <si>
    <t>GERENCIA DE PRODUCCION Y LOGISTICA</t>
  </si>
  <si>
    <t>FESTIVAL CENTRO / PROGRAMACION / CONVOCATORIAS / ALQUILER AUDITORIO /  COBRO PREJURIDICO SAYCO</t>
  </si>
  <si>
    <t>COMUNICACIONES</t>
  </si>
  <si>
    <t>ENVIO PROGRAMACIÓN VIA MAIL</t>
  </si>
  <si>
    <t>BIBLIOTECA</t>
  </si>
  <si>
    <t>CLUBES Y TALLERES</t>
  </si>
  <si>
    <t>INSCRIPCIONES / PROGRAMACION / CERTIFICACIONES</t>
  </si>
  <si>
    <t>TOTAL POR PQRS</t>
  </si>
  <si>
    <t>PORCENTAJES DE PARTICIPACION</t>
  </si>
  <si>
    <t>FEBRERO</t>
  </si>
  <si>
    <t>SOLICITUD DE INFORMACIÓN MISIONAL INSITUCIONAL / CASAS DE LA CULTURA / CONTROL INTERNO</t>
  </si>
  <si>
    <t>SOLICITUD INFORMACION  CONTRACTUAL / CONTRATACION / EJECUCION CONTRACTUAL / CONTRATOS TERCEROS / CERTIFICACIONES CONTRACTUALES</t>
  </si>
  <si>
    <t>PASANTIAS / VACANTES / GESTION TESORERIA</t>
  </si>
  <si>
    <t>APOYO ACTIVIDAES PROFESIONALES / EXPOSICIONES / SEPTIMAFRO / CONVOCATORIAS</t>
  </si>
  <si>
    <t xml:space="preserve">CONVOCATORIAS / OFRECIMIENTO OBRAS DE ARTES </t>
  </si>
  <si>
    <t>PROGRAMACION / CONVOCATORIAS / ALQUILER AUDITORIO / PAGO ARTISTAS FESTIVAL CENTRO</t>
  </si>
  <si>
    <t>ENVIO PROGRAMACIÓN VIA MAIL / DESACTUALIZACION PAGINA WEB</t>
  </si>
  <si>
    <t>SOLICITUD VISITA GUIADA A LA BIBLIOTECA</t>
  </si>
  <si>
    <t>MARZO</t>
  </si>
  <si>
    <t>PRESTAMO DE INSTALACIONES / APOYO PROYECTOS PERSONALES</t>
  </si>
  <si>
    <t>CONTRATACION / EJECUCION CONTRACTUAL / CONTRATOS TERCEROS / CERTIFICACIONES C ONTRACTUALES</t>
  </si>
  <si>
    <t xml:space="preserve">SOLICITUD INFORMACION CONTRALORIA / INFORMACIÓN MISIONAL INSITUCIONAL </t>
  </si>
  <si>
    <t>SOLICITUD INFORMACION CONTRALORIA / VACANTES / ATENCION AL CIUDADANO PQRS</t>
  </si>
  <si>
    <t xml:space="preserve">APOYO ACTIVIDAES ACADEMICAS / EXPOSICIONES / ALQUILER SALAS </t>
  </si>
  <si>
    <t xml:space="preserve">CONVOCATORIAS / SOLCITUD SALAS DE EXPOSICION /  ESPOSICIONES /  PRESENTACION ARTISTA / </t>
  </si>
  <si>
    <t>CONSOLIDADO 1ER TRIMESTRE</t>
  </si>
  <si>
    <t>PROGRAMACION / CONVOCATORIAS / ALQUILER AUDITORIO / CERTIFICACIONES / SOLICITUD APOYO PRATICAS CULTURALES</t>
  </si>
  <si>
    <t>ABRIL</t>
  </si>
  <si>
    <t xml:space="preserve">SOLICITUD MISIONAL INSITUCIONAL / PRESTAMO DE INSTALACIONES </t>
  </si>
  <si>
    <t xml:space="preserve">SOLICITUD INFORMACIÓN MISIONAL INSITUCIONAL </t>
  </si>
  <si>
    <t>MAYO</t>
  </si>
  <si>
    <t>SOLICITUD DE INFORMACIÓN MISIONAL INSITUCIONAL / APOYO PROYECTOS PERSONALES</t>
  </si>
  <si>
    <t xml:space="preserve">SOLICITUD INFORMACIÓN EJECUCION PRESUPUESTAL  INSITUCIONAL </t>
  </si>
  <si>
    <t>BIENESTAR LABORAL / VACANTES / PROCESOS DISCIPLINARIOS / PLANTA DE PERSONAL / PASANTIAS</t>
  </si>
  <si>
    <t>CONVOCATORIAS / PUBLICACIONES</t>
  </si>
  <si>
    <t>PROGRAMACION / CONVOCATORIAS / ALQUILER AUDITORIO</t>
  </si>
  <si>
    <t>SOLICITUD DE PROGRAMACION / ENVIO PROGRAMACIÓN VIA MAIL</t>
  </si>
  <si>
    <t>JUNIO</t>
  </si>
  <si>
    <t xml:space="preserve">SOLICITUD DE INFORMACIÓN MISIONAL INSITUCIONAL / APOYO PROYECTOS PERSONALES / SOLICITUD INFORMACIÓN EJECUCION PRESUPUESTAL  INSITUCIONAL </t>
  </si>
  <si>
    <t xml:space="preserve">VACANTES / PASANTIAS / PLANTA DE PERSONAL / SOLICITUD PAGO DE LIQUIDACIONES </t>
  </si>
  <si>
    <t>CERTIFICACION CONVOCATORIAS / PUBLICACIONES / APOYO PROYECTOS PERSONALES / PROGRAMACION</t>
  </si>
  <si>
    <t>CONSOLIDADO 2DO TRIMESTRE</t>
  </si>
  <si>
    <t>CONSOLIDADO 1ER SEMESTRE</t>
  </si>
  <si>
    <t>JULIO</t>
  </si>
  <si>
    <t>CONTRATACION / EJECUCION CONTRACTUAL / CONTRATOS TERCEROS / CERTIFICACIONES CONTRACTUALES</t>
  </si>
  <si>
    <t>SOLICITUD INFORMACION CONTRALORIA / VACANTES / PROCESOS PERSONERIA / CERTIFICACIONES CONTABLES Y TRIBUTARIAS / LIQUIDACIONES LABORALES</t>
  </si>
  <si>
    <t>CONVOCATORIAS / SOLCITUD SALAS DE EXPOSICION /  ESPOSICIONES /  PRESENTACION ARTISTA / PUBLICACIONES</t>
  </si>
  <si>
    <t>AGOSTO</t>
  </si>
  <si>
    <t xml:space="preserve">INFORMACIÓN CATEDRAS  / INFORMACIÓN MISIONAL INSITUCIONAL </t>
  </si>
  <si>
    <t>VACANTES / PROCESOS PERSONERIA / CERTIFICACIONES CONTABLES Y TRIBUTARIAS / PASANTIAS</t>
  </si>
  <si>
    <t>APOYO ACTIVIDAES ACADEMICAS</t>
  </si>
  <si>
    <t>SEPTIEMBRE</t>
  </si>
  <si>
    <t>PIGA</t>
  </si>
  <si>
    <t>ENVIO PROGRAMACIÓN VIA MAIL / SOLICITUD DE ENTREVISTA</t>
  </si>
  <si>
    <t>CONSOLIDADO 3ER TRIMESTRE</t>
  </si>
  <si>
    <t>OCTUBRE</t>
  </si>
  <si>
    <t xml:space="preserve">APOYO PROYECTOS PERSONALES / INFORMACIÓN MISIONAL INSITUCIONAL / SOLICITUD INFORMACIÓN EJECUCION PRESUPUESTAL  INSITUCIONAL </t>
  </si>
  <si>
    <t>VACANTES / PROCESOS PERSONERIA / CONCURSO DE MERITOS CNSC / SINDICATOS / PLANTAS DE PERSONAL</t>
  </si>
  <si>
    <t>APOYO ACTIVIDAES ACADEMICAS / EXPOSICIONES</t>
  </si>
  <si>
    <t xml:space="preserve">CONVOCATORIAS / SOLCITUD SALAS DE EXPOSICION /  EXPOSICIONES /  PRESENTACION ARTISTA / </t>
  </si>
  <si>
    <t>PROGRAMACION / CONVOCATORIAS / ALQUILER AUDITORIO / COMPRA DE BOLETERIA / SOLICITUD APOYO PRATICAS CULTURALES / / VOTACIÓN POR PAGINA WEB</t>
  </si>
  <si>
    <t>ENVIO PROGRAMACIÓN VIA MAIL / VOTACIÓN POR PAGINA WEB</t>
  </si>
  <si>
    <t>COMPRA LIBRO</t>
  </si>
  <si>
    <t>NOVIEMBRE</t>
  </si>
  <si>
    <t>SOLICITUD INFORMACIÓN EJECUCION PRESUPUESTAL  INSITUCIONAL</t>
  </si>
  <si>
    <t>VACANTES / SINDICATOS / PLANTAS DE PERSONAL</t>
  </si>
  <si>
    <t>APOYO ACTIVIDAES ACADEMICAS / EXPOSICIONES / convocatorias</t>
  </si>
  <si>
    <t>PROGRAMACION / CONVOCATORIAS / ALQUILER AUDITORIO / COMPRA DE BOLETERIA / SOLICITUD APOYO PRATICAS CULTURALES</t>
  </si>
  <si>
    <t>DICIEMBRE</t>
  </si>
  <si>
    <t>EVENTO SEPTIMAFRO</t>
  </si>
  <si>
    <t>VACANTES / PLANTAS DE PERSONAL</t>
  </si>
  <si>
    <t xml:space="preserve">CONVOCATORIAS / SOLCITUD SALAS DE EXPOSICION /  EXPOSICIONES /  PRESENTACION ARTISTA / PUBLICACIONES </t>
  </si>
  <si>
    <t>PROGRAMACION / CONVOCATORIAS / ALQUILER AUDITORIO / COMPRA DE BOLETERIA / SAYCO</t>
  </si>
  <si>
    <t>CONSOLIDADO 4TO TRIMESTRE</t>
  </si>
  <si>
    <t>CONSOLIDADO 2DO SEMESTRE</t>
  </si>
  <si>
    <t>CONSOLIDADO 2015</t>
  </si>
  <si>
    <t>CONSOLIDADO 2016</t>
  </si>
  <si>
    <t>APOYO PROYECTOS PERSONALES</t>
  </si>
  <si>
    <t>SOLICITUD INFORMACION PERSONERIA / VACANTES / ATENCION AL CIUDADANO PQRS / CONTRATISTAS / PLANTAS DE PERSONAL</t>
  </si>
  <si>
    <t>APOYO ACTIVIDAES ACADEMICAS / EXPOSICIONES / PAGO ARTISTAS FESTIVAL CENTRO</t>
  </si>
  <si>
    <t>PROGRAMACION / FESTIVAL IBEROAMERICANO DE TEATRO / CONVOCATORIAS / ALQUILER AUDITORIO / CERTIFICACIONES / PAGO ARTISTAS FESTIVAL CENTRO</t>
  </si>
  <si>
    <t>SOLICITUD INFORMACIÓN DE LA BIBLIOTECA</t>
  </si>
  <si>
    <t>SOLICITUD INFORMACIÓN MISIONAL INSITUCIONAL</t>
  </si>
  <si>
    <t>SOLICITUD INFORMACION PERSONERIA / VACANTES / ATENCION AL CIUDADANO PQRS / GESTION DOCUMENTAL / PLANTA DE PERSONAL / CONTRATISTAS</t>
  </si>
  <si>
    <t>CONVOCATORIAS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</si>
</sst>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7"/>
      <color theme="10"/>
      <name val="Arial"/>
      <family val="2"/>
    </font>
    <font>
      <sz val="10"/>
      <color indexed="12"/>
      <name val="Arial"/>
      <family val="2"/>
    </font>
    <font>
      <sz val="12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43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4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 textRotation="90" wrapText="1"/>
    </xf>
    <xf numFmtId="0" fontId="7" fillId="3" borderId="2" xfId="1" applyFont="1" applyFill="1" applyBorder="1" applyAlignment="1">
      <alignment horizontal="center" vertical="center" textRotation="90" wrapText="1"/>
    </xf>
    <xf numFmtId="0" fontId="7" fillId="0" borderId="0" xfId="1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1" fontId="8" fillId="0" borderId="14" xfId="0" applyNumberFormat="1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/>
    </xf>
    <xf numFmtId="1" fontId="8" fillId="0" borderId="16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7" fillId="7" borderId="1" xfId="1" applyFont="1" applyFill="1" applyBorder="1" applyAlignment="1">
      <alignment horizontal="center" vertical="center" textRotation="90" wrapText="1"/>
    </xf>
    <xf numFmtId="0" fontId="7" fillId="7" borderId="2" xfId="1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textRotation="90" wrapText="1"/>
    </xf>
    <xf numFmtId="0" fontId="3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textRotation="90" wrapText="1"/>
    </xf>
    <xf numFmtId="0" fontId="3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textRotation="90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textRotation="90" wrapText="1"/>
    </xf>
    <xf numFmtId="0" fontId="3" fillId="10" borderId="1" xfId="0" applyFont="1" applyFill="1" applyBorder="1" applyAlignment="1">
      <alignment horizontal="center" vertical="center" textRotation="90" wrapText="1"/>
    </xf>
    <xf numFmtId="0" fontId="7" fillId="10" borderId="1" xfId="1" applyFont="1" applyFill="1" applyBorder="1" applyAlignment="1">
      <alignment horizontal="center" vertical="center" textRotation="90" wrapText="1"/>
    </xf>
    <xf numFmtId="0" fontId="7" fillId="10" borderId="2" xfId="1" applyFont="1" applyFill="1" applyBorder="1" applyAlignment="1">
      <alignment horizontal="center" vertical="center" textRotation="90" wrapText="1"/>
    </xf>
    <xf numFmtId="0" fontId="2" fillId="9" borderId="3" xfId="0" applyFont="1" applyFill="1" applyBorder="1" applyAlignment="1">
      <alignment horizontal="center" vertical="center" textRotation="90" wrapText="1"/>
    </xf>
    <xf numFmtId="0" fontId="3" fillId="1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1" fontId="9" fillId="9" borderId="2" xfId="0" applyNumberFormat="1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 textRotation="90" wrapText="1"/>
    </xf>
    <xf numFmtId="0" fontId="3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textRotation="90" wrapText="1"/>
    </xf>
    <xf numFmtId="0" fontId="3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textRotation="90" wrapText="1"/>
    </xf>
    <xf numFmtId="0" fontId="3" fillId="12" borderId="1" xfId="0" applyFont="1" applyFill="1" applyBorder="1" applyAlignment="1">
      <alignment horizontal="center" vertical="center" textRotation="90" wrapText="1"/>
    </xf>
    <xf numFmtId="0" fontId="7" fillId="12" borderId="1" xfId="1" applyFont="1" applyFill="1" applyBorder="1" applyAlignment="1">
      <alignment horizontal="center" vertical="center" textRotation="90" wrapText="1"/>
    </xf>
    <xf numFmtId="0" fontId="7" fillId="12" borderId="2" xfId="1" applyFont="1" applyFill="1" applyBorder="1" applyAlignment="1">
      <alignment horizontal="center" vertical="center" textRotation="90" wrapText="1"/>
    </xf>
    <xf numFmtId="0" fontId="12" fillId="12" borderId="3" xfId="0" applyFont="1" applyFill="1" applyBorder="1" applyAlignment="1">
      <alignment horizontal="center" vertical="center" textRotation="90" wrapText="1"/>
    </xf>
    <xf numFmtId="1" fontId="13" fillId="0" borderId="5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13" fillId="0" borderId="9" xfId="0" applyNumberFormat="1" applyFont="1" applyFill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" fontId="13" fillId="0" borderId="14" xfId="0" applyNumberFormat="1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1" fontId="9" fillId="12" borderId="2" xfId="0" applyNumberFormat="1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center" vertical="center"/>
    </xf>
    <xf numFmtId="0" fontId="12" fillId="12" borderId="17" xfId="0" applyFont="1" applyFill="1" applyBorder="1" applyAlignment="1">
      <alignment horizontal="center" vertical="center" textRotation="90" wrapText="1"/>
    </xf>
    <xf numFmtId="0" fontId="3" fillId="12" borderId="2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textRotation="90" wrapText="1"/>
    </xf>
    <xf numFmtId="0" fontId="3" fillId="1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textRotation="90" wrapText="1"/>
    </xf>
    <xf numFmtId="0" fontId="3" fillId="15" borderId="1" xfId="0" applyFont="1" applyFill="1" applyBorder="1" applyAlignment="1">
      <alignment horizontal="center" vertical="center" textRotation="90" wrapText="1"/>
    </xf>
    <xf numFmtId="0" fontId="7" fillId="15" borderId="1" xfId="1" applyFont="1" applyFill="1" applyBorder="1" applyAlignment="1">
      <alignment horizontal="center" vertical="center" textRotation="90" wrapText="1"/>
    </xf>
    <xf numFmtId="0" fontId="7" fillId="15" borderId="2" xfId="1" applyFont="1" applyFill="1" applyBorder="1" applyAlignment="1">
      <alignment horizontal="center" vertical="center" textRotation="90" wrapText="1"/>
    </xf>
    <xf numFmtId="0" fontId="14" fillId="0" borderId="0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textRotation="90" wrapText="1"/>
    </xf>
    <xf numFmtId="0" fontId="2" fillId="14" borderId="3" xfId="0" applyFont="1" applyFill="1" applyBorder="1" applyAlignment="1">
      <alignment horizontal="center" vertical="center" textRotation="90" wrapText="1"/>
    </xf>
    <xf numFmtId="0" fontId="1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3" fillId="15" borderId="2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1" fontId="9" fillId="15" borderId="2" xfId="0" applyNumberFormat="1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center" vertical="center" textRotation="90" wrapText="1"/>
    </xf>
    <xf numFmtId="0" fontId="3" fillId="15" borderId="2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textRotation="90" wrapText="1"/>
    </xf>
    <xf numFmtId="0" fontId="3" fillId="17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textRotation="90" wrapText="1"/>
    </xf>
    <xf numFmtId="0" fontId="3" fillId="17" borderId="1" xfId="0" applyFont="1" applyFill="1" applyBorder="1" applyAlignment="1">
      <alignment horizontal="center" vertical="center" textRotation="90" wrapText="1"/>
    </xf>
    <xf numFmtId="0" fontId="7" fillId="17" borderId="1" xfId="1" applyFont="1" applyFill="1" applyBorder="1" applyAlignment="1">
      <alignment horizontal="center" vertical="center" textRotation="90" wrapText="1"/>
    </xf>
    <xf numFmtId="0" fontId="7" fillId="17" borderId="2" xfId="1" applyFont="1" applyFill="1" applyBorder="1" applyAlignment="1">
      <alignment horizontal="center" vertical="center" textRotation="90" wrapText="1"/>
    </xf>
    <xf numFmtId="0" fontId="2" fillId="16" borderId="3" xfId="0" applyFont="1" applyFill="1" applyBorder="1" applyAlignment="1">
      <alignment horizontal="center" vertical="center" textRotation="90" wrapText="1"/>
    </xf>
    <xf numFmtId="0" fontId="3" fillId="17" borderId="2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/>
    </xf>
    <xf numFmtId="1" fontId="9" fillId="17" borderId="2" xfId="0" applyNumberFormat="1" applyFont="1" applyFill="1" applyBorder="1" applyAlignment="1">
      <alignment horizontal="center" vertical="center" wrapText="1"/>
    </xf>
    <xf numFmtId="0" fontId="9" fillId="17" borderId="17" xfId="0" applyFont="1" applyFill="1" applyBorder="1" applyAlignment="1">
      <alignment horizontal="center" vertical="center"/>
    </xf>
    <xf numFmtId="0" fontId="2" fillId="16" borderId="17" xfId="0" applyFont="1" applyFill="1" applyBorder="1" applyAlignment="1">
      <alignment horizontal="center" vertical="center" textRotation="90" wrapText="1"/>
    </xf>
    <xf numFmtId="0" fontId="3" fillId="17" borderId="2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 textRotation="90" wrapText="1"/>
    </xf>
    <xf numFmtId="0" fontId="3" fillId="19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 textRotation="90" wrapText="1"/>
    </xf>
    <xf numFmtId="0" fontId="3" fillId="19" borderId="1" xfId="0" applyFont="1" applyFill="1" applyBorder="1" applyAlignment="1">
      <alignment horizontal="center" vertical="center" textRotation="90" wrapText="1"/>
    </xf>
    <xf numFmtId="0" fontId="7" fillId="19" borderId="1" xfId="1" applyFont="1" applyFill="1" applyBorder="1" applyAlignment="1">
      <alignment horizontal="center" vertical="center" textRotation="90" wrapText="1"/>
    </xf>
    <xf numFmtId="0" fontId="7" fillId="19" borderId="2" xfId="1" applyFont="1" applyFill="1" applyBorder="1" applyAlignment="1">
      <alignment horizontal="center" vertical="center" textRotation="90" wrapText="1"/>
    </xf>
    <xf numFmtId="0" fontId="2" fillId="18" borderId="3" xfId="0" applyFont="1" applyFill="1" applyBorder="1" applyAlignment="1">
      <alignment horizontal="center" vertical="center" textRotation="90" wrapText="1"/>
    </xf>
    <xf numFmtId="0" fontId="3" fillId="19" borderId="2" xfId="0" applyFont="1" applyFill="1" applyBorder="1" applyAlignment="1">
      <alignment horizontal="center" vertical="center"/>
    </xf>
    <xf numFmtId="0" fontId="9" fillId="19" borderId="2" xfId="0" applyFont="1" applyFill="1" applyBorder="1" applyAlignment="1">
      <alignment horizontal="center" vertical="center"/>
    </xf>
    <xf numFmtId="1" fontId="9" fillId="19" borderId="2" xfId="0" applyNumberFormat="1" applyFont="1" applyFill="1" applyBorder="1" applyAlignment="1">
      <alignment horizontal="center" vertical="center" wrapText="1"/>
    </xf>
    <xf numFmtId="0" fontId="9" fillId="19" borderId="17" xfId="0" applyFont="1" applyFill="1" applyBorder="1" applyAlignment="1">
      <alignment horizontal="center" vertical="center"/>
    </xf>
    <xf numFmtId="0" fontId="2" fillId="18" borderId="17" xfId="0" applyFont="1" applyFill="1" applyBorder="1" applyAlignment="1">
      <alignment horizontal="center" vertical="center" textRotation="90" wrapText="1"/>
    </xf>
    <xf numFmtId="0" fontId="3" fillId="19" borderId="2" xfId="0" applyFont="1" applyFill="1" applyBorder="1" applyAlignment="1">
      <alignment horizontal="center" vertical="center" wrapText="1"/>
    </xf>
    <xf numFmtId="0" fontId="11" fillId="19" borderId="2" xfId="0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horizontal="center" vertical="center" textRotation="90" wrapText="1"/>
    </xf>
    <xf numFmtId="0" fontId="3" fillId="20" borderId="1" xfId="0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horizontal="center" vertical="center" textRotation="90" wrapText="1"/>
    </xf>
    <xf numFmtId="0" fontId="3" fillId="20" borderId="1" xfId="0" applyFont="1" applyFill="1" applyBorder="1" applyAlignment="1">
      <alignment horizontal="center" vertical="center" textRotation="90" wrapText="1"/>
    </xf>
    <xf numFmtId="0" fontId="7" fillId="20" borderId="1" xfId="1" applyFont="1" applyFill="1" applyBorder="1" applyAlignment="1">
      <alignment horizontal="center" vertical="center" textRotation="90" wrapText="1"/>
    </xf>
    <xf numFmtId="0" fontId="7" fillId="20" borderId="2" xfId="1" applyFont="1" applyFill="1" applyBorder="1" applyAlignment="1">
      <alignment horizontal="center" vertical="center" textRotation="90" wrapText="1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7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20" borderId="3" xfId="0" applyFont="1" applyFill="1" applyBorder="1"/>
    <xf numFmtId="1" fontId="13" fillId="0" borderId="10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 vertical="center"/>
    </xf>
    <xf numFmtId="1" fontId="13" fillId="0" borderId="16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3" fillId="20" borderId="2" xfId="0" applyFont="1" applyFill="1" applyBorder="1" applyAlignment="1">
      <alignment horizontal="center" vertical="center"/>
    </xf>
    <xf numFmtId="0" fontId="9" fillId="20" borderId="2" xfId="0" applyFont="1" applyFill="1" applyBorder="1" applyAlignment="1">
      <alignment horizontal="center" vertical="center"/>
    </xf>
    <xf numFmtId="1" fontId="9" fillId="20" borderId="2" xfId="0" applyNumberFormat="1" applyFont="1" applyFill="1" applyBorder="1" applyAlignment="1">
      <alignment horizontal="center" vertical="center" wrapText="1"/>
    </xf>
    <xf numFmtId="0" fontId="9" fillId="20" borderId="17" xfId="0" applyFont="1" applyFill="1" applyBorder="1" applyAlignment="1">
      <alignment horizontal="center" vertical="center"/>
    </xf>
    <xf numFmtId="0" fontId="14" fillId="20" borderId="17" xfId="0" applyFont="1" applyFill="1" applyBorder="1"/>
    <xf numFmtId="0" fontId="3" fillId="20" borderId="2" xfId="0" applyFont="1" applyFill="1" applyBorder="1" applyAlignment="1">
      <alignment horizontal="center" vertical="center" wrapText="1"/>
    </xf>
    <xf numFmtId="0" fontId="11" fillId="20" borderId="2" xfId="0" applyFont="1" applyFill="1" applyBorder="1" applyAlignment="1">
      <alignment horizontal="center" vertical="center"/>
    </xf>
    <xf numFmtId="1" fontId="11" fillId="20" borderId="2" xfId="0" applyNumberFormat="1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 textRotation="90" wrapText="1"/>
    </xf>
    <xf numFmtId="0" fontId="3" fillId="22" borderId="1" xfId="0" applyFont="1" applyFill="1" applyBorder="1" applyAlignment="1">
      <alignment horizontal="center" vertical="center" wrapText="1"/>
    </xf>
    <xf numFmtId="0" fontId="4" fillId="22" borderId="1" xfId="0" applyFont="1" applyFill="1" applyBorder="1" applyAlignment="1">
      <alignment horizontal="center" vertical="center" textRotation="90" wrapText="1"/>
    </xf>
    <xf numFmtId="0" fontId="3" fillId="22" borderId="1" xfId="0" applyFont="1" applyFill="1" applyBorder="1" applyAlignment="1">
      <alignment horizontal="center" vertical="center" textRotation="90" wrapText="1"/>
    </xf>
    <xf numFmtId="0" fontId="7" fillId="22" borderId="1" xfId="1" applyFont="1" applyFill="1" applyBorder="1" applyAlignment="1">
      <alignment horizontal="center" vertical="center" textRotation="90" wrapText="1"/>
    </xf>
    <xf numFmtId="0" fontId="7" fillId="22" borderId="2" xfId="1" applyFont="1" applyFill="1" applyBorder="1" applyAlignment="1">
      <alignment horizontal="center" vertical="center" textRotation="90" wrapText="1"/>
    </xf>
    <xf numFmtId="0" fontId="2" fillId="21" borderId="3" xfId="0" applyFont="1" applyFill="1" applyBorder="1" applyAlignment="1">
      <alignment horizontal="center" vertical="center" textRotation="90" wrapText="1"/>
    </xf>
    <xf numFmtId="0" fontId="3" fillId="22" borderId="2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1" fontId="9" fillId="22" borderId="2" xfId="0" applyNumberFormat="1" applyFont="1" applyFill="1" applyBorder="1" applyAlignment="1">
      <alignment horizontal="center" vertical="center" wrapText="1"/>
    </xf>
    <xf numFmtId="0" fontId="9" fillId="22" borderId="17" xfId="0" applyFont="1" applyFill="1" applyBorder="1" applyAlignment="1">
      <alignment horizontal="center" vertical="center"/>
    </xf>
    <xf numFmtId="0" fontId="2" fillId="21" borderId="17" xfId="0" applyFont="1" applyFill="1" applyBorder="1" applyAlignment="1">
      <alignment horizontal="center" vertical="center" textRotation="90" wrapText="1"/>
    </xf>
    <xf numFmtId="0" fontId="3" fillId="22" borderId="2" xfId="0" applyFont="1" applyFill="1" applyBorder="1" applyAlignment="1">
      <alignment horizontal="center" vertical="center" wrapText="1"/>
    </xf>
    <xf numFmtId="0" fontId="11" fillId="22" borderId="2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 textRotation="90" wrapText="1"/>
    </xf>
    <xf numFmtId="0" fontId="3" fillId="24" borderId="1" xfId="0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center" vertical="center" textRotation="90" wrapText="1"/>
    </xf>
    <xf numFmtId="0" fontId="3" fillId="24" borderId="1" xfId="0" applyFont="1" applyFill="1" applyBorder="1" applyAlignment="1">
      <alignment horizontal="center" vertical="center" textRotation="90" wrapText="1"/>
    </xf>
    <xf numFmtId="0" fontId="7" fillId="24" borderId="1" xfId="1" applyFont="1" applyFill="1" applyBorder="1" applyAlignment="1">
      <alignment horizontal="center" vertical="center" textRotation="90" wrapText="1"/>
    </xf>
    <xf numFmtId="0" fontId="7" fillId="24" borderId="2" xfId="1" applyFont="1" applyFill="1" applyBorder="1" applyAlignment="1">
      <alignment horizontal="center" vertical="center" textRotation="90" wrapText="1"/>
    </xf>
    <xf numFmtId="0" fontId="2" fillId="23" borderId="3" xfId="0" applyFont="1" applyFill="1" applyBorder="1" applyAlignment="1">
      <alignment horizontal="center" vertical="center" textRotation="90" wrapText="1"/>
    </xf>
    <xf numFmtId="0" fontId="3" fillId="24" borderId="2" xfId="0" applyFont="1" applyFill="1" applyBorder="1" applyAlignment="1">
      <alignment horizontal="center" vertical="center"/>
    </xf>
    <xf numFmtId="0" fontId="9" fillId="24" borderId="2" xfId="0" applyFont="1" applyFill="1" applyBorder="1" applyAlignment="1">
      <alignment horizontal="center" vertical="center"/>
    </xf>
    <xf numFmtId="1" fontId="9" fillId="24" borderId="2" xfId="0" applyNumberFormat="1" applyFont="1" applyFill="1" applyBorder="1" applyAlignment="1">
      <alignment horizontal="center" vertical="center" wrapText="1"/>
    </xf>
    <xf numFmtId="0" fontId="9" fillId="24" borderId="17" xfId="0" applyFont="1" applyFill="1" applyBorder="1" applyAlignment="1">
      <alignment horizontal="center" vertical="center"/>
    </xf>
    <xf numFmtId="0" fontId="2" fillId="23" borderId="17" xfId="0" applyFont="1" applyFill="1" applyBorder="1" applyAlignment="1">
      <alignment horizontal="center" vertical="center" textRotation="90" wrapText="1"/>
    </xf>
    <xf numFmtId="0" fontId="3" fillId="24" borderId="2" xfId="0" applyFont="1" applyFill="1" applyBorder="1" applyAlignment="1">
      <alignment horizontal="center" vertical="center" wrapText="1"/>
    </xf>
    <xf numFmtId="0" fontId="11" fillId="2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3" fillId="25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7" fillId="6" borderId="1" xfId="1" applyFont="1" applyFill="1" applyBorder="1" applyAlignment="1">
      <alignment horizontal="center" vertical="center" textRotation="90" wrapText="1"/>
    </xf>
    <xf numFmtId="0" fontId="7" fillId="6" borderId="2" xfId="1" applyFont="1" applyFill="1" applyBorder="1" applyAlignment="1">
      <alignment horizontal="center" vertical="center" textRotation="90" wrapText="1"/>
    </xf>
    <xf numFmtId="0" fontId="2" fillId="8" borderId="3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 textRotation="90" wrapText="1"/>
    </xf>
    <xf numFmtId="0" fontId="7" fillId="9" borderId="1" xfId="1" applyFont="1" applyFill="1" applyBorder="1" applyAlignment="1">
      <alignment horizontal="center" vertical="center" textRotation="90" wrapText="1"/>
    </xf>
    <xf numFmtId="0" fontId="7" fillId="9" borderId="2" xfId="1" applyFont="1" applyFill="1" applyBorder="1" applyAlignment="1">
      <alignment horizontal="center" vertical="center" textRotation="90" wrapText="1"/>
    </xf>
    <xf numFmtId="0" fontId="2" fillId="11" borderId="3" xfId="0" applyFont="1" applyFill="1" applyBorder="1" applyAlignment="1">
      <alignment horizontal="center" vertical="center" textRotation="90" wrapText="1"/>
    </xf>
    <xf numFmtId="0" fontId="3" fillId="9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 textRotation="90" wrapText="1"/>
    </xf>
    <xf numFmtId="0" fontId="3" fillId="9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/>
    </xf>
    <xf numFmtId="0" fontId="2" fillId="26" borderId="1" xfId="0" applyFont="1" applyFill="1" applyBorder="1" applyAlignment="1">
      <alignment horizontal="center" vertical="center" textRotation="90" wrapText="1"/>
    </xf>
    <xf numFmtId="0" fontId="3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textRotation="90" wrapText="1"/>
    </xf>
    <xf numFmtId="0" fontId="3" fillId="14" borderId="1" xfId="0" applyFont="1" applyFill="1" applyBorder="1" applyAlignment="1">
      <alignment horizontal="center" vertical="center" textRotation="90" wrapText="1"/>
    </xf>
    <xf numFmtId="0" fontId="7" fillId="14" borderId="1" xfId="1" applyFont="1" applyFill="1" applyBorder="1" applyAlignment="1">
      <alignment horizontal="center" vertical="center" textRotation="90" wrapText="1"/>
    </xf>
    <xf numFmtId="0" fontId="7" fillId="14" borderId="2" xfId="1" applyFont="1" applyFill="1" applyBorder="1" applyAlignment="1">
      <alignment horizontal="center" vertical="center" textRotation="90" wrapText="1"/>
    </xf>
    <xf numFmtId="0" fontId="2" fillId="26" borderId="3" xfId="0" applyFont="1" applyFill="1" applyBorder="1" applyAlignment="1">
      <alignment horizontal="center" vertical="center" textRotation="90" wrapText="1"/>
    </xf>
    <xf numFmtId="0" fontId="3" fillId="14" borderId="2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1" fontId="9" fillId="14" borderId="2" xfId="0" applyNumberFormat="1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/>
    </xf>
    <xf numFmtId="0" fontId="2" fillId="26" borderId="17" xfId="0" applyFont="1" applyFill="1" applyBorder="1" applyAlignment="1">
      <alignment horizontal="center" vertical="center" textRotation="90" wrapText="1"/>
    </xf>
    <xf numFmtId="0" fontId="3" fillId="14" borderId="2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2" fillId="25" borderId="1" xfId="0" applyFont="1" applyFill="1" applyBorder="1" applyAlignment="1">
      <alignment horizontal="center" vertical="center" textRotation="90" wrapText="1"/>
    </xf>
    <xf numFmtId="0" fontId="3" fillId="25" borderId="1" xfId="0" applyFont="1" applyFill="1" applyBorder="1" applyAlignment="1">
      <alignment horizontal="center" vertical="center" wrapText="1"/>
    </xf>
    <xf numFmtId="0" fontId="4" fillId="25" borderId="1" xfId="0" applyFont="1" applyFill="1" applyBorder="1" applyAlignment="1">
      <alignment horizontal="center" vertical="center" textRotation="90" wrapText="1"/>
    </xf>
    <xf numFmtId="0" fontId="3" fillId="25" borderId="1" xfId="0" applyFont="1" applyFill="1" applyBorder="1" applyAlignment="1">
      <alignment horizontal="center" vertical="center" textRotation="90" wrapText="1"/>
    </xf>
    <xf numFmtId="0" fontId="5" fillId="25" borderId="0" xfId="0" applyFont="1" applyFill="1" applyBorder="1" applyAlignment="1">
      <alignment vertical="center"/>
    </xf>
    <xf numFmtId="0" fontId="7" fillId="25" borderId="1" xfId="1" applyFont="1" applyFill="1" applyBorder="1" applyAlignment="1">
      <alignment horizontal="center" vertical="center" textRotation="90" wrapText="1"/>
    </xf>
    <xf numFmtId="0" fontId="7" fillId="25" borderId="2" xfId="1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textRotation="90" wrapText="1"/>
    </xf>
    <xf numFmtId="0" fontId="7" fillId="0" borderId="2" xfId="1" applyFont="1" applyFill="1" applyBorder="1" applyAlignment="1">
      <alignment horizontal="center" vertical="center" textRotation="90" wrapText="1"/>
    </xf>
    <xf numFmtId="0" fontId="12" fillId="25" borderId="3" xfId="0" applyFont="1" applyFill="1" applyBorder="1" applyAlignment="1">
      <alignment horizontal="center" vertical="center" textRotation="90" wrapText="1"/>
    </xf>
    <xf numFmtId="0" fontId="5" fillId="25" borderId="4" xfId="0" applyFont="1" applyFill="1" applyBorder="1" applyAlignment="1">
      <alignment horizontal="left" vertical="center" wrapText="1"/>
    </xf>
    <xf numFmtId="1" fontId="8" fillId="25" borderId="5" xfId="0" applyNumberFormat="1" applyFont="1" applyFill="1" applyBorder="1" applyAlignment="1">
      <alignment horizontal="center" vertical="center"/>
    </xf>
    <xf numFmtId="1" fontId="8" fillId="25" borderId="6" xfId="0" applyNumberFormat="1" applyFont="1" applyFill="1" applyBorder="1" applyAlignment="1">
      <alignment horizontal="center" vertical="center"/>
    </xf>
    <xf numFmtId="1" fontId="13" fillId="25" borderId="6" xfId="0" applyNumberFormat="1" applyFont="1" applyFill="1" applyBorder="1" applyAlignment="1">
      <alignment horizontal="center" vertical="center"/>
    </xf>
    <xf numFmtId="1" fontId="8" fillId="25" borderId="7" xfId="0" applyNumberFormat="1" applyFont="1" applyFill="1" applyBorder="1" applyAlignment="1">
      <alignment horizontal="center" vertical="center"/>
    </xf>
    <xf numFmtId="0" fontId="9" fillId="25" borderId="4" xfId="0" applyFont="1" applyFill="1" applyBorder="1" applyAlignment="1">
      <alignment horizontal="center" vertical="center"/>
    </xf>
    <xf numFmtId="1" fontId="9" fillId="25" borderId="4" xfId="0" applyNumberFormat="1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vertical="center" wrapText="1"/>
    </xf>
    <xf numFmtId="0" fontId="4" fillId="25" borderId="0" xfId="0" applyFont="1" applyFill="1" applyBorder="1" applyAlignment="1">
      <alignment vertical="center"/>
    </xf>
    <xf numFmtId="0" fontId="5" fillId="25" borderId="8" xfId="0" applyFont="1" applyFill="1" applyBorder="1" applyAlignment="1">
      <alignment horizontal="left" vertical="center" wrapText="1"/>
    </xf>
    <xf numFmtId="1" fontId="8" fillId="25" borderId="9" xfId="0" applyNumberFormat="1" applyFont="1" applyFill="1" applyBorder="1" applyAlignment="1">
      <alignment horizontal="center" vertical="center"/>
    </xf>
    <xf numFmtId="1" fontId="8" fillId="25" borderId="10" xfId="0" applyNumberFormat="1" applyFont="1" applyFill="1" applyBorder="1" applyAlignment="1">
      <alignment horizontal="center" vertical="center"/>
    </xf>
    <xf numFmtId="1" fontId="13" fillId="25" borderId="10" xfId="0" applyNumberFormat="1" applyFont="1" applyFill="1" applyBorder="1" applyAlignment="1">
      <alignment horizontal="center" vertical="center"/>
    </xf>
    <xf numFmtId="1" fontId="13" fillId="25" borderId="11" xfId="0" applyNumberFormat="1" applyFont="1" applyFill="1" applyBorder="1" applyAlignment="1">
      <alignment horizontal="center" vertical="center"/>
    </xf>
    <xf numFmtId="0" fontId="9" fillId="25" borderId="8" xfId="0" applyFont="1" applyFill="1" applyBorder="1" applyAlignment="1">
      <alignment horizontal="center" vertical="center"/>
    </xf>
    <xf numFmtId="1" fontId="9" fillId="25" borderId="8" xfId="0" applyNumberFormat="1" applyFont="1" applyFill="1" applyBorder="1" applyAlignment="1">
      <alignment horizontal="center" vertical="center" wrapText="1"/>
    </xf>
    <xf numFmtId="0" fontId="10" fillId="25" borderId="8" xfId="0" applyFont="1" applyFill="1" applyBorder="1" applyAlignment="1">
      <alignment vertical="center" wrapText="1"/>
    </xf>
    <xf numFmtId="1" fontId="13" fillId="25" borderId="9" xfId="0" applyNumberFormat="1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left" vertical="center" wrapText="1"/>
    </xf>
    <xf numFmtId="0" fontId="9" fillId="25" borderId="12" xfId="0" applyFont="1" applyFill="1" applyBorder="1" applyAlignment="1">
      <alignment horizontal="center" vertical="center"/>
    </xf>
    <xf numFmtId="0" fontId="5" fillId="25" borderId="13" xfId="0" applyFont="1" applyFill="1" applyBorder="1" applyAlignment="1">
      <alignment vertical="center"/>
    </xf>
    <xf numFmtId="1" fontId="13" fillId="25" borderId="14" xfId="0" applyNumberFormat="1" applyFont="1" applyFill="1" applyBorder="1" applyAlignment="1">
      <alignment horizontal="center" vertical="center"/>
    </xf>
    <xf numFmtId="1" fontId="8" fillId="25" borderId="15" xfId="0" applyNumberFormat="1" applyFont="1" applyFill="1" applyBorder="1" applyAlignment="1">
      <alignment horizontal="center" vertical="center"/>
    </xf>
    <xf numFmtId="1" fontId="13" fillId="25" borderId="15" xfId="0" applyNumberFormat="1" applyFont="1" applyFill="1" applyBorder="1" applyAlignment="1">
      <alignment horizontal="center" vertical="center"/>
    </xf>
    <xf numFmtId="1" fontId="13" fillId="25" borderId="16" xfId="0" applyNumberFormat="1" applyFont="1" applyFill="1" applyBorder="1" applyAlignment="1">
      <alignment horizontal="center" vertical="center"/>
    </xf>
    <xf numFmtId="0" fontId="9" fillId="25" borderId="13" xfId="0" applyFont="1" applyFill="1" applyBorder="1" applyAlignment="1">
      <alignment horizontal="center" vertical="center"/>
    </xf>
    <xf numFmtId="1" fontId="9" fillId="25" borderId="13" xfId="0" applyNumberFormat="1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vertical="center" wrapText="1"/>
    </xf>
    <xf numFmtId="1" fontId="8" fillId="25" borderId="18" xfId="0" applyNumberFormat="1" applyFont="1" applyFill="1" applyBorder="1" applyAlignment="1">
      <alignment horizontal="center" vertical="center"/>
    </xf>
    <xf numFmtId="1" fontId="8" fillId="25" borderId="19" xfId="0" applyNumberFormat="1" applyFont="1" applyFill="1" applyBorder="1" applyAlignment="1">
      <alignment horizontal="center" vertical="center"/>
    </xf>
    <xf numFmtId="1" fontId="13" fillId="25" borderId="19" xfId="0" applyNumberFormat="1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9" fillId="25" borderId="2" xfId="0" applyFont="1" applyFill="1" applyBorder="1" applyAlignment="1">
      <alignment horizontal="center" vertical="center"/>
    </xf>
    <xf numFmtId="1" fontId="9" fillId="25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12" fillId="25" borderId="17" xfId="0" applyFont="1" applyFill="1" applyBorder="1" applyAlignment="1">
      <alignment horizontal="center" vertical="center" textRotation="90" wrapText="1"/>
    </xf>
    <xf numFmtId="0" fontId="3" fillId="25" borderId="2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/>
    </xf>
    <xf numFmtId="0" fontId="11" fillId="25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43">
    <cellStyle name="Euro" xfId="2"/>
    <cellStyle name="Hipervínculo 2" xfId="3"/>
    <cellStyle name="Hyperlink" xfId="4"/>
    <cellStyle name="Moneda 2" xfId="5"/>
    <cellStyle name="Normal" xfId="0" builtinId="0"/>
    <cellStyle name="Normal 10" xfId="1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10" xfId="16"/>
    <cellStyle name="Normal 2 11" xfId="17"/>
    <cellStyle name="Normal 2 12" xfId="18"/>
    <cellStyle name="Normal 2 13" xfId="19"/>
    <cellStyle name="Normal 2 14" xfId="20"/>
    <cellStyle name="Normal 2 15" xfId="21"/>
    <cellStyle name="Normal 2 16" xfId="22"/>
    <cellStyle name="Normal 2 17" xfId="23"/>
    <cellStyle name="Normal 2 18" xfId="24"/>
    <cellStyle name="Normal 2 19" xfId="25"/>
    <cellStyle name="Normal 2 2" xfId="26"/>
    <cellStyle name="Normal 2 20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29" xfId="36"/>
    <cellStyle name="Normal 2 3" xfId="37"/>
    <cellStyle name="Normal 2 30" xfId="38"/>
    <cellStyle name="Normal 2 31" xfId="39"/>
    <cellStyle name="Normal 2 32" xfId="40"/>
    <cellStyle name="Normal 2 33" xfId="41"/>
    <cellStyle name="Normal 2 34" xfId="42"/>
    <cellStyle name="Normal 2 35" xfId="43"/>
    <cellStyle name="Normal 2 36" xfId="44"/>
    <cellStyle name="Normal 2 37" xfId="45"/>
    <cellStyle name="Normal 2 38" xfId="46"/>
    <cellStyle name="Normal 2 39" xfId="47"/>
    <cellStyle name="Normal 2 4" xfId="48"/>
    <cellStyle name="Normal 2 40" xfId="49"/>
    <cellStyle name="Normal 2 41" xfId="50"/>
    <cellStyle name="Normal 2 42" xfId="51"/>
    <cellStyle name="Normal 2 43" xfId="52"/>
    <cellStyle name="Normal 2 44" xfId="53"/>
    <cellStyle name="Normal 2 45" xfId="54"/>
    <cellStyle name="Normal 2 46" xfId="55"/>
    <cellStyle name="Normal 2 47" xfId="56"/>
    <cellStyle name="Normal 2 48" xfId="57"/>
    <cellStyle name="Normal 2 49" xfId="58"/>
    <cellStyle name="Normal 2 5" xfId="59"/>
    <cellStyle name="Normal 2 50" xfId="60"/>
    <cellStyle name="Normal 2 51" xfId="61"/>
    <cellStyle name="Normal 2 52" xfId="62"/>
    <cellStyle name="Normal 2 53" xfId="63"/>
    <cellStyle name="Normal 2 54" xfId="64"/>
    <cellStyle name="Normal 2 55" xfId="65"/>
    <cellStyle name="Normal 2 56" xfId="66"/>
    <cellStyle name="Normal 2 57" xfId="67"/>
    <cellStyle name="Normal 2 58" xfId="68"/>
    <cellStyle name="Normal 2 59" xfId="69"/>
    <cellStyle name="Normal 2 6" xfId="70"/>
    <cellStyle name="Normal 2 60" xfId="71"/>
    <cellStyle name="Normal 2 61" xfId="72"/>
    <cellStyle name="Normal 2 62" xfId="73"/>
    <cellStyle name="Normal 2 63" xfId="74"/>
    <cellStyle name="Normal 2 64" xfId="75"/>
    <cellStyle name="Normal 2 65" xfId="76"/>
    <cellStyle name="Normal 2 66" xfId="77"/>
    <cellStyle name="Normal 2 67" xfId="78"/>
    <cellStyle name="Normal 2 68" xfId="79"/>
    <cellStyle name="Normal 2 69" xfId="80"/>
    <cellStyle name="Normal 2 7" xfId="81"/>
    <cellStyle name="Normal 2 8" xfId="82"/>
    <cellStyle name="Normal 2 9" xfId="83"/>
    <cellStyle name="Normal 20" xfId="84"/>
    <cellStyle name="Normal 21" xfId="85"/>
    <cellStyle name="Normal 22" xfId="86"/>
    <cellStyle name="Normal 23" xfId="87"/>
    <cellStyle name="Normal 24" xfId="88"/>
    <cellStyle name="Normal 25" xfId="89"/>
    <cellStyle name="Normal 26" xfId="90"/>
    <cellStyle name="Normal 27" xfId="91"/>
    <cellStyle name="Normal 28" xfId="92"/>
    <cellStyle name="Normal 29" xfId="93"/>
    <cellStyle name="Normal 3" xfId="94"/>
    <cellStyle name="Normal 30" xfId="95"/>
    <cellStyle name="Normal 31" xfId="96"/>
    <cellStyle name="Normal 32" xfId="97"/>
    <cellStyle name="Normal 33" xfId="98"/>
    <cellStyle name="Normal 34" xfId="99"/>
    <cellStyle name="Normal 35" xfId="100"/>
    <cellStyle name="Normal 36" xfId="101"/>
    <cellStyle name="Normal 37" xfId="102"/>
    <cellStyle name="Normal 38" xfId="103"/>
    <cellStyle name="Normal 39" xfId="104"/>
    <cellStyle name="Normal 4" xfId="105"/>
    <cellStyle name="Normal 4 2" xfId="106"/>
    <cellStyle name="Normal 4 2 2" xfId="107"/>
    <cellStyle name="Normal 4 2 2 2" xfId="108"/>
    <cellStyle name="Normal 40" xfId="109"/>
    <cellStyle name="Normal 41" xfId="110"/>
    <cellStyle name="Normal 42" xfId="111"/>
    <cellStyle name="Normal 43" xfId="112"/>
    <cellStyle name="Normal 44" xfId="113"/>
    <cellStyle name="Normal 45" xfId="114"/>
    <cellStyle name="Normal 46" xfId="115"/>
    <cellStyle name="Normal 47" xfId="116"/>
    <cellStyle name="Normal 48" xfId="117"/>
    <cellStyle name="Normal 49" xfId="118"/>
    <cellStyle name="Normal 50" xfId="119"/>
    <cellStyle name="Normal 51" xfId="120"/>
    <cellStyle name="Normal 52" xfId="121"/>
    <cellStyle name="Normal 53" xfId="122"/>
    <cellStyle name="Normal 54" xfId="123"/>
    <cellStyle name="Normal 55" xfId="124"/>
    <cellStyle name="Normal 56" xfId="125"/>
    <cellStyle name="Normal 57" xfId="126"/>
    <cellStyle name="Normal 58" xfId="127"/>
    <cellStyle name="Normal 59" xfId="128"/>
    <cellStyle name="Normal 6" xfId="129"/>
    <cellStyle name="Normal 60" xfId="130"/>
    <cellStyle name="Normal 61" xfId="131"/>
    <cellStyle name="Normal 62" xfId="132"/>
    <cellStyle name="Normal 63" xfId="133"/>
    <cellStyle name="Normal 64" xfId="134"/>
    <cellStyle name="Normal 65" xfId="135"/>
    <cellStyle name="Normal 66" xfId="136"/>
    <cellStyle name="Normal 67" xfId="137"/>
    <cellStyle name="Normal 68" xfId="138"/>
    <cellStyle name="Normal 69" xfId="139"/>
    <cellStyle name="Normal 7" xfId="140"/>
    <cellStyle name="Normal 8" xfId="141"/>
    <cellStyle name="Normal 9" xfId="1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AW238"/>
  <sheetViews>
    <sheetView tabSelected="1" topLeftCell="A52" zoomScale="50" zoomScaleNormal="50" workbookViewId="0">
      <selection activeCell="D64" sqref="D64"/>
    </sheetView>
  </sheetViews>
  <sheetFormatPr baseColWidth="10" defaultRowHeight="24.95" customHeight="1"/>
  <cols>
    <col min="1" max="1" width="0.85546875" style="1" customWidth="1"/>
    <col min="2" max="2" width="7.7109375" style="1" customWidth="1"/>
    <col min="3" max="3" width="0.85546875" style="1" customWidth="1"/>
    <col min="4" max="4" width="55.7109375" style="1" customWidth="1"/>
    <col min="5" max="14" width="8.7109375" style="1" customWidth="1"/>
    <col min="15" max="15" width="10.7109375" style="1" customWidth="1"/>
    <col min="16" max="16" width="60.7109375" style="1" customWidth="1"/>
    <col min="17" max="17" width="0.85546875" style="2" customWidth="1"/>
    <col min="18" max="25" width="8.7109375" style="1" customWidth="1"/>
    <col min="26" max="26" width="0.85546875" style="2" customWidth="1"/>
    <col min="27" max="27" width="11.42578125" style="1"/>
    <col min="28" max="28" width="55.7109375" style="1" customWidth="1"/>
    <col min="29" max="39" width="8.7109375" style="1" customWidth="1"/>
    <col min="40" max="40" width="60.7109375" style="1" customWidth="1"/>
    <col min="41" max="41" width="0.85546875" style="1" customWidth="1"/>
    <col min="42" max="49" width="6.7109375" style="1" customWidth="1"/>
    <col min="50" max="16384" width="11.42578125" style="1"/>
  </cols>
  <sheetData>
    <row r="1" spans="2:26" ht="5.0999999999999996" customHeight="1" thickBot="1"/>
    <row r="2" spans="2:26" ht="120" customHeight="1" thickBot="1">
      <c r="B2" s="3" t="s">
        <v>0</v>
      </c>
      <c r="D2" s="4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6" t="s">
        <v>11</v>
      </c>
      <c r="O2" s="6" t="s">
        <v>12</v>
      </c>
      <c r="P2" s="4" t="s">
        <v>13</v>
      </c>
      <c r="Q2" s="7"/>
      <c r="R2" s="8" t="s">
        <v>14</v>
      </c>
      <c r="S2" s="8" t="s">
        <v>15</v>
      </c>
      <c r="T2" s="8" t="s">
        <v>16</v>
      </c>
      <c r="U2" s="8" t="s">
        <v>17</v>
      </c>
      <c r="V2" s="8" t="s">
        <v>18</v>
      </c>
      <c r="W2" s="8" t="s">
        <v>19</v>
      </c>
      <c r="X2" s="9" t="s">
        <v>20</v>
      </c>
      <c r="Y2" s="9" t="s">
        <v>21</v>
      </c>
      <c r="Z2" s="10"/>
    </row>
    <row r="3" spans="2:26" ht="24.95" customHeight="1">
      <c r="B3" s="11"/>
      <c r="D3" s="12" t="s">
        <v>22</v>
      </c>
      <c r="E3" s="13"/>
      <c r="F3" s="14"/>
      <c r="G3" s="14"/>
      <c r="H3" s="14"/>
      <c r="I3" s="14"/>
      <c r="J3" s="14"/>
      <c r="K3" s="14"/>
      <c r="L3" s="14"/>
      <c r="M3" s="15"/>
      <c r="N3" s="16">
        <f>SUM(E3:M3)</f>
        <v>0</v>
      </c>
      <c r="O3" s="17"/>
      <c r="P3" s="18"/>
      <c r="Q3" s="19"/>
      <c r="R3" s="20"/>
      <c r="S3" s="21"/>
      <c r="T3" s="21"/>
      <c r="U3" s="21"/>
      <c r="V3" s="21"/>
      <c r="W3" s="21"/>
      <c r="X3" s="21"/>
      <c r="Y3" s="22"/>
      <c r="Z3" s="23"/>
    </row>
    <row r="4" spans="2:26" ht="24.95" customHeight="1">
      <c r="B4" s="11"/>
      <c r="D4" s="24" t="s">
        <v>23</v>
      </c>
      <c r="E4" s="25">
        <v>5</v>
      </c>
      <c r="F4" s="26"/>
      <c r="G4" s="26"/>
      <c r="H4" s="26"/>
      <c r="I4" s="26"/>
      <c r="J4" s="26"/>
      <c r="K4" s="26"/>
      <c r="L4" s="26"/>
      <c r="M4" s="27"/>
      <c r="N4" s="28">
        <f t="shared" ref="N4:N12" si="0">SUM(E4:M4)</f>
        <v>5</v>
      </c>
      <c r="O4" s="29">
        <v>5</v>
      </c>
      <c r="P4" s="30" t="s">
        <v>24</v>
      </c>
      <c r="Q4" s="19"/>
      <c r="R4" s="31">
        <v>4</v>
      </c>
      <c r="S4" s="32">
        <v>1</v>
      </c>
      <c r="T4" s="32"/>
      <c r="U4" s="32"/>
      <c r="V4" s="32"/>
      <c r="W4" s="32"/>
      <c r="X4" s="32"/>
      <c r="Y4" s="33"/>
      <c r="Z4" s="23"/>
    </row>
    <row r="5" spans="2:26" ht="24.95" customHeight="1">
      <c r="B5" s="11"/>
      <c r="D5" s="24" t="s">
        <v>25</v>
      </c>
      <c r="E5" s="25">
        <v>1</v>
      </c>
      <c r="F5" s="26"/>
      <c r="G5" s="26"/>
      <c r="H5" s="26"/>
      <c r="I5" s="26"/>
      <c r="J5" s="26"/>
      <c r="K5" s="26"/>
      <c r="L5" s="26"/>
      <c r="M5" s="27"/>
      <c r="N5" s="28">
        <f t="shared" si="0"/>
        <v>1</v>
      </c>
      <c r="O5" s="29">
        <v>7</v>
      </c>
      <c r="P5" s="30" t="s">
        <v>26</v>
      </c>
      <c r="Q5" s="19"/>
      <c r="R5" s="31"/>
      <c r="S5" s="32">
        <v>1</v>
      </c>
      <c r="T5" s="32"/>
      <c r="U5" s="32"/>
      <c r="V5" s="32"/>
      <c r="W5" s="32"/>
      <c r="X5" s="32"/>
      <c r="Y5" s="33"/>
      <c r="Z5" s="23"/>
    </row>
    <row r="6" spans="2:26" ht="24.95" customHeight="1">
      <c r="B6" s="11"/>
      <c r="D6" s="24" t="s">
        <v>27</v>
      </c>
      <c r="E6" s="25">
        <v>6</v>
      </c>
      <c r="F6" s="26">
        <v>15</v>
      </c>
      <c r="G6" s="26"/>
      <c r="H6" s="26"/>
      <c r="I6" s="26"/>
      <c r="J6" s="26"/>
      <c r="K6" s="26"/>
      <c r="L6" s="26"/>
      <c r="M6" s="27"/>
      <c r="N6" s="28">
        <f t="shared" si="0"/>
        <v>21</v>
      </c>
      <c r="O6" s="29">
        <v>3</v>
      </c>
      <c r="P6" s="30" t="s">
        <v>28</v>
      </c>
      <c r="Q6" s="19"/>
      <c r="R6" s="31">
        <v>7</v>
      </c>
      <c r="S6" s="32"/>
      <c r="T6" s="32">
        <v>14</v>
      </c>
      <c r="U6" s="32"/>
      <c r="V6" s="32"/>
      <c r="W6" s="32"/>
      <c r="X6" s="32"/>
      <c r="Y6" s="33"/>
      <c r="Z6" s="23"/>
    </row>
    <row r="7" spans="2:26" ht="24.95" customHeight="1">
      <c r="B7" s="11"/>
      <c r="D7" s="24" t="s">
        <v>29</v>
      </c>
      <c r="E7" s="25"/>
      <c r="F7" s="26">
        <v>4</v>
      </c>
      <c r="G7" s="26"/>
      <c r="H7" s="26"/>
      <c r="I7" s="26"/>
      <c r="J7" s="26"/>
      <c r="K7" s="26"/>
      <c r="L7" s="26"/>
      <c r="M7" s="27"/>
      <c r="N7" s="28">
        <f t="shared" si="0"/>
        <v>4</v>
      </c>
      <c r="O7" s="29">
        <v>5</v>
      </c>
      <c r="P7" s="30" t="s">
        <v>30</v>
      </c>
      <c r="Q7" s="19"/>
      <c r="R7" s="31"/>
      <c r="S7" s="32"/>
      <c r="T7" s="32">
        <v>4</v>
      </c>
      <c r="U7" s="32"/>
      <c r="V7" s="32"/>
      <c r="W7" s="32"/>
      <c r="X7" s="32"/>
      <c r="Y7" s="33"/>
      <c r="Z7" s="23"/>
    </row>
    <row r="8" spans="2:26" ht="24.95" customHeight="1">
      <c r="B8" s="11"/>
      <c r="D8" s="24" t="s">
        <v>31</v>
      </c>
      <c r="E8" s="25"/>
      <c r="F8" s="26">
        <v>1</v>
      </c>
      <c r="G8" s="26"/>
      <c r="H8" s="26"/>
      <c r="I8" s="26"/>
      <c r="J8" s="26"/>
      <c r="K8" s="26"/>
      <c r="L8" s="26"/>
      <c r="M8" s="27"/>
      <c r="N8" s="28">
        <f t="shared" si="0"/>
        <v>1</v>
      </c>
      <c r="O8" s="29">
        <v>4</v>
      </c>
      <c r="P8" s="30" t="s">
        <v>32</v>
      </c>
      <c r="Q8" s="19"/>
      <c r="R8" s="31"/>
      <c r="S8" s="32"/>
      <c r="T8" s="32">
        <v>1</v>
      </c>
      <c r="U8" s="32"/>
      <c r="V8" s="32"/>
      <c r="W8" s="32"/>
      <c r="X8" s="32"/>
      <c r="Y8" s="33"/>
      <c r="Z8" s="23"/>
    </row>
    <row r="9" spans="2:26" ht="24.95" customHeight="1">
      <c r="B9" s="11"/>
      <c r="D9" s="24" t="s">
        <v>33</v>
      </c>
      <c r="E9" s="25">
        <v>1</v>
      </c>
      <c r="F9" s="26">
        <f>14+28</f>
        <v>42</v>
      </c>
      <c r="G9" s="26"/>
      <c r="H9" s="26"/>
      <c r="I9" s="26"/>
      <c r="J9" s="26"/>
      <c r="K9" s="26"/>
      <c r="L9" s="26"/>
      <c r="M9" s="27"/>
      <c r="N9" s="28">
        <f t="shared" si="0"/>
        <v>43</v>
      </c>
      <c r="O9" s="29">
        <v>1</v>
      </c>
      <c r="P9" s="30" t="s">
        <v>34</v>
      </c>
      <c r="Q9" s="19"/>
      <c r="R9" s="31">
        <v>1</v>
      </c>
      <c r="S9" s="32"/>
      <c r="T9" s="32">
        <v>14</v>
      </c>
      <c r="U9" s="32"/>
      <c r="V9" s="32"/>
      <c r="W9" s="32">
        <v>28</v>
      </c>
      <c r="X9" s="32"/>
      <c r="Y9" s="33"/>
      <c r="Z9" s="23"/>
    </row>
    <row r="10" spans="2:26" ht="24.95" customHeight="1">
      <c r="B10" s="11"/>
      <c r="D10" s="24" t="s">
        <v>35</v>
      </c>
      <c r="E10" s="25"/>
      <c r="F10" s="26">
        <v>3</v>
      </c>
      <c r="G10" s="26"/>
      <c r="H10" s="26"/>
      <c r="I10" s="26"/>
      <c r="J10" s="26"/>
      <c r="K10" s="26"/>
      <c r="L10" s="26"/>
      <c r="M10" s="27"/>
      <c r="N10" s="28">
        <f t="shared" si="0"/>
        <v>3</v>
      </c>
      <c r="O10" s="29">
        <v>1</v>
      </c>
      <c r="P10" s="30" t="s">
        <v>36</v>
      </c>
      <c r="Q10" s="19"/>
      <c r="R10" s="31"/>
      <c r="S10" s="32"/>
      <c r="T10" s="32">
        <v>3</v>
      </c>
      <c r="U10" s="32"/>
      <c r="V10" s="32"/>
      <c r="W10" s="32"/>
      <c r="X10" s="32"/>
      <c r="Y10" s="33"/>
      <c r="Z10" s="23"/>
    </row>
    <row r="11" spans="2:26" ht="24.95" customHeight="1">
      <c r="B11" s="11"/>
      <c r="D11" s="34" t="s">
        <v>37</v>
      </c>
      <c r="E11" s="25"/>
      <c r="F11" s="26"/>
      <c r="G11" s="26"/>
      <c r="H11" s="26"/>
      <c r="I11" s="26"/>
      <c r="J11" s="26"/>
      <c r="K11" s="26"/>
      <c r="L11" s="26"/>
      <c r="M11" s="27"/>
      <c r="N11" s="35">
        <f t="shared" si="0"/>
        <v>0</v>
      </c>
      <c r="O11" s="29"/>
      <c r="P11" s="30"/>
      <c r="Q11" s="19"/>
      <c r="R11" s="31"/>
      <c r="S11" s="32"/>
      <c r="T11" s="32"/>
      <c r="U11" s="32"/>
      <c r="V11" s="32"/>
      <c r="W11" s="32"/>
      <c r="X11" s="32"/>
      <c r="Y11" s="33"/>
      <c r="Z11" s="23"/>
    </row>
    <row r="12" spans="2:26" ht="24.95" customHeight="1" thickBot="1">
      <c r="B12" s="11"/>
      <c r="D12" s="36" t="s">
        <v>38</v>
      </c>
      <c r="E12" s="37"/>
      <c r="F12" s="38">
        <f>12+25</f>
        <v>37</v>
      </c>
      <c r="G12" s="38"/>
      <c r="H12" s="38"/>
      <c r="I12" s="38"/>
      <c r="J12" s="38"/>
      <c r="K12" s="38"/>
      <c r="L12" s="38"/>
      <c r="M12" s="39"/>
      <c r="N12" s="40">
        <f t="shared" si="0"/>
        <v>37</v>
      </c>
      <c r="O12" s="41">
        <v>1</v>
      </c>
      <c r="P12" s="42" t="s">
        <v>39</v>
      </c>
      <c r="Q12" s="19"/>
      <c r="R12" s="43"/>
      <c r="S12" s="44"/>
      <c r="T12" s="44">
        <v>12</v>
      </c>
      <c r="U12" s="44"/>
      <c r="V12" s="44"/>
      <c r="W12" s="44">
        <v>25</v>
      </c>
      <c r="X12" s="44"/>
      <c r="Y12" s="45"/>
      <c r="Z12" s="23"/>
    </row>
    <row r="13" spans="2:26" ht="24.95" customHeight="1" thickBot="1">
      <c r="B13" s="11"/>
      <c r="D13" s="46" t="s">
        <v>40</v>
      </c>
      <c r="E13" s="47">
        <f t="shared" ref="E13:M13" si="1">SUM(E3:E12)</f>
        <v>13</v>
      </c>
      <c r="F13" s="47">
        <f t="shared" si="1"/>
        <v>102</v>
      </c>
      <c r="G13" s="47">
        <f t="shared" si="1"/>
        <v>0</v>
      </c>
      <c r="H13" s="47">
        <f t="shared" si="1"/>
        <v>0</v>
      </c>
      <c r="I13" s="47">
        <f t="shared" si="1"/>
        <v>0</v>
      </c>
      <c r="J13" s="47">
        <f t="shared" si="1"/>
        <v>0</v>
      </c>
      <c r="K13" s="47">
        <f t="shared" si="1"/>
        <v>0</v>
      </c>
      <c r="L13" s="47">
        <f t="shared" si="1"/>
        <v>0</v>
      </c>
      <c r="M13" s="47">
        <f t="shared" si="1"/>
        <v>0</v>
      </c>
      <c r="N13" s="48">
        <f>SUM(N3:N12)</f>
        <v>115</v>
      </c>
      <c r="O13" s="49">
        <f>SUM(O3:O12)/8</f>
        <v>3.375</v>
      </c>
      <c r="P13" s="46" t="s">
        <v>40</v>
      </c>
      <c r="Q13" s="19"/>
      <c r="R13" s="50">
        <f t="shared" ref="R13:Y13" si="2">SUM(R3:R12)</f>
        <v>12</v>
      </c>
      <c r="S13" s="50">
        <f t="shared" si="2"/>
        <v>2</v>
      </c>
      <c r="T13" s="50">
        <f t="shared" si="2"/>
        <v>48</v>
      </c>
      <c r="U13" s="50">
        <f t="shared" si="2"/>
        <v>0</v>
      </c>
      <c r="V13" s="50">
        <f t="shared" si="2"/>
        <v>0</v>
      </c>
      <c r="W13" s="50">
        <f t="shared" si="2"/>
        <v>53</v>
      </c>
      <c r="X13" s="50">
        <f t="shared" si="2"/>
        <v>0</v>
      </c>
      <c r="Y13" s="50">
        <f t="shared" si="2"/>
        <v>0</v>
      </c>
      <c r="Z13" s="23"/>
    </row>
    <row r="14" spans="2:26" ht="24.95" customHeight="1" thickBot="1">
      <c r="B14" s="51"/>
      <c r="D14" s="52" t="s">
        <v>41</v>
      </c>
      <c r="E14" s="53">
        <f>E13/N13*100</f>
        <v>11.304347826086957</v>
      </c>
      <c r="F14" s="53">
        <f>F13/N13*100</f>
        <v>88.695652173913047</v>
      </c>
      <c r="G14" s="53">
        <f>G13/N13*100</f>
        <v>0</v>
      </c>
      <c r="H14" s="53">
        <f>H13/N13*100</f>
        <v>0</v>
      </c>
      <c r="I14" s="53">
        <f>I13/N13*100</f>
        <v>0</v>
      </c>
      <c r="J14" s="53">
        <f>J13/N13*100</f>
        <v>0</v>
      </c>
      <c r="K14" s="53">
        <f>K13/N13*100</f>
        <v>0</v>
      </c>
      <c r="L14" s="53">
        <f>L13/N13*100</f>
        <v>0</v>
      </c>
      <c r="M14" s="53">
        <f>M13/N13*100</f>
        <v>0</v>
      </c>
      <c r="N14" s="53">
        <f>SUM(E14:M14)</f>
        <v>100</v>
      </c>
      <c r="O14" s="54"/>
      <c r="P14" s="52" t="s">
        <v>41</v>
      </c>
      <c r="Q14" s="55"/>
      <c r="R14" s="53">
        <f>R13/N13*100</f>
        <v>10.434782608695652</v>
      </c>
      <c r="S14" s="53">
        <f>S13/N13*100</f>
        <v>1.7391304347826086</v>
      </c>
      <c r="T14" s="53">
        <f>T13/N13*100</f>
        <v>41.739130434782609</v>
      </c>
      <c r="U14" s="53">
        <f>U13/N13*100</f>
        <v>0</v>
      </c>
      <c r="V14" s="53">
        <f>V13/N13*100</f>
        <v>0</v>
      </c>
      <c r="W14" s="53">
        <f>W13/N13*100</f>
        <v>46.086956521739133</v>
      </c>
      <c r="X14" s="53">
        <f>X13/N13*100</f>
        <v>0</v>
      </c>
      <c r="Y14" s="53">
        <f>Y13/N13*100</f>
        <v>0</v>
      </c>
      <c r="Z14" s="56"/>
    </row>
    <row r="15" spans="2:26" ht="5.0999999999999996" customHeight="1" thickBot="1"/>
    <row r="16" spans="2:26" ht="120" customHeight="1" thickBot="1">
      <c r="B16" s="57" t="s">
        <v>42</v>
      </c>
      <c r="D16" s="58" t="s">
        <v>1</v>
      </c>
      <c r="E16" s="59" t="s">
        <v>2</v>
      </c>
      <c r="F16" s="59" t="s">
        <v>3</v>
      </c>
      <c r="G16" s="59" t="s">
        <v>4</v>
      </c>
      <c r="H16" s="59" t="s">
        <v>5</v>
      </c>
      <c r="I16" s="59" t="s">
        <v>6</v>
      </c>
      <c r="J16" s="59" t="s">
        <v>7</v>
      </c>
      <c r="K16" s="59" t="s">
        <v>8</v>
      </c>
      <c r="L16" s="59" t="s">
        <v>9</v>
      </c>
      <c r="M16" s="59" t="s">
        <v>10</v>
      </c>
      <c r="N16" s="60" t="s">
        <v>11</v>
      </c>
      <c r="O16" s="60" t="s">
        <v>12</v>
      </c>
      <c r="P16" s="58" t="s">
        <v>13</v>
      </c>
      <c r="Q16" s="7"/>
      <c r="R16" s="61" t="s">
        <v>14</v>
      </c>
      <c r="S16" s="61" t="s">
        <v>15</v>
      </c>
      <c r="T16" s="61" t="s">
        <v>16</v>
      </c>
      <c r="U16" s="61" t="s">
        <v>17</v>
      </c>
      <c r="V16" s="61" t="s">
        <v>18</v>
      </c>
      <c r="W16" s="61" t="s">
        <v>19</v>
      </c>
      <c r="X16" s="62" t="s">
        <v>20</v>
      </c>
      <c r="Y16" s="62" t="s">
        <v>21</v>
      </c>
      <c r="Z16" s="10"/>
    </row>
    <row r="17" spans="2:26" ht="24.95" customHeight="1">
      <c r="B17" s="63"/>
      <c r="D17" s="12" t="s">
        <v>22</v>
      </c>
      <c r="E17" s="13">
        <v>3</v>
      </c>
      <c r="F17" s="14"/>
      <c r="G17" s="14"/>
      <c r="H17" s="14"/>
      <c r="I17" s="14"/>
      <c r="J17" s="14"/>
      <c r="K17" s="14"/>
      <c r="L17" s="14"/>
      <c r="M17" s="15"/>
      <c r="N17" s="16">
        <f>SUM(E17:M17)</f>
        <v>3</v>
      </c>
      <c r="O17" s="17">
        <v>6</v>
      </c>
      <c r="P17" s="18" t="s">
        <v>43</v>
      </c>
      <c r="Q17" s="19"/>
      <c r="R17" s="20">
        <v>3</v>
      </c>
      <c r="S17" s="21"/>
      <c r="T17" s="21"/>
      <c r="U17" s="21"/>
      <c r="V17" s="21"/>
      <c r="W17" s="21"/>
      <c r="X17" s="21"/>
      <c r="Y17" s="22"/>
      <c r="Z17" s="23"/>
    </row>
    <row r="18" spans="2:26" ht="24.95" customHeight="1">
      <c r="B18" s="63"/>
      <c r="D18" s="24" t="s">
        <v>23</v>
      </c>
      <c r="E18" s="25">
        <v>7</v>
      </c>
      <c r="F18" s="26">
        <v>1</v>
      </c>
      <c r="G18" s="26"/>
      <c r="H18" s="26"/>
      <c r="I18" s="26"/>
      <c r="J18" s="26"/>
      <c r="K18" s="26"/>
      <c r="L18" s="26"/>
      <c r="M18" s="27"/>
      <c r="N18" s="28">
        <f t="shared" ref="N18:N26" si="3">SUM(E18:M18)</f>
        <v>8</v>
      </c>
      <c r="O18" s="29">
        <v>6</v>
      </c>
      <c r="P18" s="30" t="s">
        <v>44</v>
      </c>
      <c r="Q18" s="19"/>
      <c r="R18" s="31">
        <v>7</v>
      </c>
      <c r="S18" s="32"/>
      <c r="T18" s="32">
        <v>1</v>
      </c>
      <c r="U18" s="32"/>
      <c r="V18" s="32"/>
      <c r="W18" s="32"/>
      <c r="X18" s="32"/>
      <c r="Y18" s="33"/>
      <c r="Z18" s="23"/>
    </row>
    <row r="19" spans="2:26" ht="24.95" customHeight="1">
      <c r="B19" s="63"/>
      <c r="D19" s="24" t="s">
        <v>25</v>
      </c>
      <c r="E19" s="25"/>
      <c r="F19" s="26"/>
      <c r="G19" s="26"/>
      <c r="H19" s="26"/>
      <c r="I19" s="26"/>
      <c r="J19" s="26"/>
      <c r="K19" s="26"/>
      <c r="L19" s="26"/>
      <c r="M19" s="27"/>
      <c r="N19" s="28">
        <f t="shared" si="3"/>
        <v>0</v>
      </c>
      <c r="O19" s="29"/>
      <c r="P19" s="30"/>
      <c r="Q19" s="19"/>
      <c r="R19" s="31"/>
      <c r="S19" s="32"/>
      <c r="T19" s="32"/>
      <c r="U19" s="32"/>
      <c r="V19" s="32"/>
      <c r="W19" s="32"/>
      <c r="X19" s="32"/>
      <c r="Y19" s="33"/>
      <c r="Z19" s="23"/>
    </row>
    <row r="20" spans="2:26" ht="24.95" customHeight="1">
      <c r="B20" s="63"/>
      <c r="D20" s="24" t="s">
        <v>27</v>
      </c>
      <c r="E20" s="25">
        <v>2</v>
      </c>
      <c r="F20" s="26">
        <v>6</v>
      </c>
      <c r="G20" s="26"/>
      <c r="H20" s="26"/>
      <c r="I20" s="26"/>
      <c r="J20" s="26">
        <v>2</v>
      </c>
      <c r="K20" s="26"/>
      <c r="L20" s="26"/>
      <c r="M20" s="27"/>
      <c r="N20" s="28">
        <f t="shared" si="3"/>
        <v>10</v>
      </c>
      <c r="O20" s="29">
        <v>2</v>
      </c>
      <c r="P20" s="30" t="s">
        <v>45</v>
      </c>
      <c r="Q20" s="19"/>
      <c r="R20" s="31">
        <v>2</v>
      </c>
      <c r="S20" s="32"/>
      <c r="T20" s="32">
        <v>6</v>
      </c>
      <c r="U20" s="32"/>
      <c r="V20" s="32">
        <v>2</v>
      </c>
      <c r="W20" s="32"/>
      <c r="X20" s="32"/>
      <c r="Y20" s="33"/>
      <c r="Z20" s="23"/>
    </row>
    <row r="21" spans="2:26" ht="24.95" customHeight="1">
      <c r="B21" s="63"/>
      <c r="D21" s="24" t="s">
        <v>29</v>
      </c>
      <c r="E21" s="25">
        <v>1</v>
      </c>
      <c r="F21" s="26">
        <v>3</v>
      </c>
      <c r="G21" s="26"/>
      <c r="H21" s="26"/>
      <c r="I21" s="26"/>
      <c r="J21" s="26">
        <v>1</v>
      </c>
      <c r="K21" s="26"/>
      <c r="L21" s="26"/>
      <c r="M21" s="27"/>
      <c r="N21" s="28">
        <f t="shared" si="3"/>
        <v>5</v>
      </c>
      <c r="O21" s="29">
        <v>3</v>
      </c>
      <c r="P21" s="30" t="s">
        <v>46</v>
      </c>
      <c r="Q21" s="19"/>
      <c r="R21" s="31">
        <v>2</v>
      </c>
      <c r="S21" s="32"/>
      <c r="T21" s="32">
        <v>3</v>
      </c>
      <c r="U21" s="32"/>
      <c r="V21" s="32"/>
      <c r="W21" s="32"/>
      <c r="X21" s="32"/>
      <c r="Y21" s="33"/>
      <c r="Z21" s="23"/>
    </row>
    <row r="22" spans="2:26" ht="24.95" customHeight="1">
      <c r="B22" s="63"/>
      <c r="D22" s="24" t="s">
        <v>31</v>
      </c>
      <c r="E22" s="25"/>
      <c r="F22" s="26">
        <v>3</v>
      </c>
      <c r="G22" s="26"/>
      <c r="H22" s="26"/>
      <c r="I22" s="26"/>
      <c r="J22" s="26"/>
      <c r="K22" s="26"/>
      <c r="L22" s="26"/>
      <c r="M22" s="27"/>
      <c r="N22" s="28">
        <f t="shared" si="3"/>
        <v>3</v>
      </c>
      <c r="O22" s="29">
        <v>2</v>
      </c>
      <c r="P22" s="30" t="s">
        <v>47</v>
      </c>
      <c r="Q22" s="19"/>
      <c r="R22" s="31"/>
      <c r="S22" s="32"/>
      <c r="T22" s="32">
        <v>3</v>
      </c>
      <c r="U22" s="32"/>
      <c r="V22" s="32"/>
      <c r="W22" s="32"/>
      <c r="X22" s="32"/>
      <c r="Y22" s="33"/>
      <c r="Z22" s="23"/>
    </row>
    <row r="23" spans="2:26" ht="24.95" customHeight="1">
      <c r="B23" s="63"/>
      <c r="D23" s="24" t="s">
        <v>33</v>
      </c>
      <c r="E23" s="25">
        <v>1</v>
      </c>
      <c r="F23" s="26">
        <f>14+7</f>
        <v>21</v>
      </c>
      <c r="G23" s="26"/>
      <c r="H23" s="26"/>
      <c r="I23" s="26"/>
      <c r="J23" s="26">
        <v>2</v>
      </c>
      <c r="K23" s="26"/>
      <c r="L23" s="26"/>
      <c r="M23" s="27"/>
      <c r="N23" s="28">
        <f t="shared" si="3"/>
        <v>24</v>
      </c>
      <c r="O23" s="29">
        <v>2</v>
      </c>
      <c r="P23" s="30" t="s">
        <v>48</v>
      </c>
      <c r="Q23" s="19"/>
      <c r="R23" s="31">
        <v>2</v>
      </c>
      <c r="S23" s="32"/>
      <c r="T23" s="32">
        <v>13</v>
      </c>
      <c r="U23" s="32"/>
      <c r="V23" s="32"/>
      <c r="W23" s="32">
        <v>7</v>
      </c>
      <c r="X23" s="32">
        <v>2</v>
      </c>
      <c r="Y23" s="33"/>
      <c r="Z23" s="23"/>
    </row>
    <row r="24" spans="2:26" ht="24.95" customHeight="1">
      <c r="B24" s="63"/>
      <c r="D24" s="24" t="s">
        <v>35</v>
      </c>
      <c r="E24" s="25"/>
      <c r="F24" s="26">
        <v>1</v>
      </c>
      <c r="G24" s="26"/>
      <c r="H24" s="26"/>
      <c r="I24" s="26"/>
      <c r="J24" s="26">
        <v>1</v>
      </c>
      <c r="K24" s="26"/>
      <c r="L24" s="26"/>
      <c r="M24" s="27"/>
      <c r="N24" s="28">
        <f t="shared" si="3"/>
        <v>2</v>
      </c>
      <c r="O24" s="29">
        <v>2</v>
      </c>
      <c r="P24" s="30" t="s">
        <v>49</v>
      </c>
      <c r="Q24" s="19"/>
      <c r="R24" s="31"/>
      <c r="S24" s="32"/>
      <c r="T24" s="32">
        <v>2</v>
      </c>
      <c r="U24" s="32"/>
      <c r="V24" s="32"/>
      <c r="W24" s="32"/>
      <c r="X24" s="32"/>
      <c r="Y24" s="33"/>
      <c r="Z24" s="23"/>
    </row>
    <row r="25" spans="2:26" ht="24.95" customHeight="1">
      <c r="B25" s="63"/>
      <c r="D25" s="34" t="s">
        <v>37</v>
      </c>
      <c r="E25" s="25"/>
      <c r="F25" s="26"/>
      <c r="G25" s="26"/>
      <c r="H25" s="26"/>
      <c r="I25" s="26"/>
      <c r="J25" s="26"/>
      <c r="K25" s="26"/>
      <c r="L25" s="26"/>
      <c r="M25" s="27"/>
      <c r="N25" s="35">
        <f t="shared" si="3"/>
        <v>0</v>
      </c>
      <c r="O25" s="29"/>
      <c r="P25" s="30" t="s">
        <v>50</v>
      </c>
      <c r="Q25" s="19"/>
      <c r="R25" s="31"/>
      <c r="S25" s="32"/>
      <c r="T25" s="32"/>
      <c r="U25" s="32"/>
      <c r="V25" s="32"/>
      <c r="W25" s="32"/>
      <c r="X25" s="32"/>
      <c r="Y25" s="33"/>
      <c r="Z25" s="23"/>
    </row>
    <row r="26" spans="2:26" ht="24.95" customHeight="1" thickBot="1">
      <c r="B26" s="63"/>
      <c r="D26" s="36" t="s">
        <v>38</v>
      </c>
      <c r="E26" s="37"/>
      <c r="F26" s="38">
        <f>5+30</f>
        <v>35</v>
      </c>
      <c r="G26" s="38"/>
      <c r="H26" s="38"/>
      <c r="I26" s="38"/>
      <c r="J26" s="38"/>
      <c r="K26" s="38"/>
      <c r="L26" s="38"/>
      <c r="M26" s="39"/>
      <c r="N26" s="40">
        <f t="shared" si="3"/>
        <v>35</v>
      </c>
      <c r="O26" s="41">
        <v>1</v>
      </c>
      <c r="P26" s="42" t="s">
        <v>39</v>
      </c>
      <c r="Q26" s="19"/>
      <c r="R26" s="43"/>
      <c r="S26" s="44"/>
      <c r="T26" s="44">
        <v>5</v>
      </c>
      <c r="U26" s="44"/>
      <c r="V26" s="44"/>
      <c r="W26" s="44">
        <v>30</v>
      </c>
      <c r="X26" s="44"/>
      <c r="Y26" s="45"/>
      <c r="Z26" s="23"/>
    </row>
    <row r="27" spans="2:26" ht="24.95" customHeight="1" thickBot="1">
      <c r="B27" s="63"/>
      <c r="D27" s="64" t="s">
        <v>40</v>
      </c>
      <c r="E27" s="65">
        <f t="shared" ref="E27:M27" si="4">SUM(E17:E26)</f>
        <v>14</v>
      </c>
      <c r="F27" s="65">
        <f t="shared" si="4"/>
        <v>70</v>
      </c>
      <c r="G27" s="65">
        <f t="shared" si="4"/>
        <v>0</v>
      </c>
      <c r="H27" s="65">
        <f t="shared" si="4"/>
        <v>0</v>
      </c>
      <c r="I27" s="65">
        <f t="shared" si="4"/>
        <v>0</v>
      </c>
      <c r="J27" s="65">
        <f t="shared" si="4"/>
        <v>6</v>
      </c>
      <c r="K27" s="65">
        <f t="shared" si="4"/>
        <v>0</v>
      </c>
      <c r="L27" s="65">
        <f t="shared" si="4"/>
        <v>0</v>
      </c>
      <c r="M27" s="65">
        <f t="shared" si="4"/>
        <v>0</v>
      </c>
      <c r="N27" s="66">
        <f>SUM(N17:N26)</f>
        <v>90</v>
      </c>
      <c r="O27" s="67">
        <f>SUM(O17:O26)/10</f>
        <v>2.4</v>
      </c>
      <c r="P27" s="64" t="s">
        <v>40</v>
      </c>
      <c r="Q27" s="19"/>
      <c r="R27" s="68">
        <f t="shared" ref="R27:Y27" si="5">SUM(R17:R26)</f>
        <v>16</v>
      </c>
      <c r="S27" s="68">
        <f t="shared" si="5"/>
        <v>0</v>
      </c>
      <c r="T27" s="68">
        <f t="shared" si="5"/>
        <v>33</v>
      </c>
      <c r="U27" s="68">
        <f t="shared" si="5"/>
        <v>0</v>
      </c>
      <c r="V27" s="68">
        <f t="shared" si="5"/>
        <v>2</v>
      </c>
      <c r="W27" s="68">
        <f t="shared" si="5"/>
        <v>37</v>
      </c>
      <c r="X27" s="68">
        <f t="shared" si="5"/>
        <v>2</v>
      </c>
      <c r="Y27" s="68">
        <f t="shared" si="5"/>
        <v>0</v>
      </c>
      <c r="Z27" s="23"/>
    </row>
    <row r="28" spans="2:26" ht="24.95" customHeight="1" thickBot="1">
      <c r="B28" s="69"/>
      <c r="D28" s="70" t="s">
        <v>41</v>
      </c>
      <c r="E28" s="71">
        <f>E27/N27*100</f>
        <v>15.555555555555555</v>
      </c>
      <c r="F28" s="71">
        <f>F27/N27*100</f>
        <v>77.777777777777786</v>
      </c>
      <c r="G28" s="71">
        <f>G27/N27*100</f>
        <v>0</v>
      </c>
      <c r="H28" s="71">
        <f>H27/N27*100</f>
        <v>0</v>
      </c>
      <c r="I28" s="71">
        <f>I27/N27*100</f>
        <v>0</v>
      </c>
      <c r="J28" s="71">
        <f>J27/N27*100</f>
        <v>6.666666666666667</v>
      </c>
      <c r="K28" s="71">
        <f>K27/N27*100</f>
        <v>0</v>
      </c>
      <c r="L28" s="71">
        <f>L27/N27*100</f>
        <v>0</v>
      </c>
      <c r="M28" s="71">
        <f>M27/N27*100</f>
        <v>0</v>
      </c>
      <c r="N28" s="71">
        <f>SUM(E28:M28)</f>
        <v>100.00000000000001</v>
      </c>
      <c r="O28" s="54"/>
      <c r="P28" s="70" t="s">
        <v>41</v>
      </c>
      <c r="Q28" s="55"/>
      <c r="R28" s="71">
        <f>R27/N27*100</f>
        <v>17.777777777777779</v>
      </c>
      <c r="S28" s="71">
        <f>S27/N27*100</f>
        <v>0</v>
      </c>
      <c r="T28" s="71">
        <f>T27/N27*100</f>
        <v>36.666666666666664</v>
      </c>
      <c r="U28" s="71">
        <f>U27/N27*100</f>
        <v>0</v>
      </c>
      <c r="V28" s="71">
        <f>V27/N27*100</f>
        <v>2.2222222222222223</v>
      </c>
      <c r="W28" s="71">
        <f>W27/N27*100</f>
        <v>41.111111111111107</v>
      </c>
      <c r="X28" s="71">
        <f>X27/N27*100</f>
        <v>2.2222222222222223</v>
      </c>
      <c r="Y28" s="71">
        <f>Y27/N27*100</f>
        <v>0</v>
      </c>
      <c r="Z28" s="56"/>
    </row>
    <row r="29" spans="2:26" ht="5.0999999999999996" customHeight="1" thickBot="1"/>
    <row r="30" spans="2:26" ht="120" customHeight="1" thickBot="1">
      <c r="B30" s="72" t="s">
        <v>51</v>
      </c>
      <c r="D30" s="73" t="s">
        <v>1</v>
      </c>
      <c r="E30" s="74" t="s">
        <v>2</v>
      </c>
      <c r="F30" s="74" t="s">
        <v>3</v>
      </c>
      <c r="G30" s="74" t="s">
        <v>4</v>
      </c>
      <c r="H30" s="74" t="s">
        <v>5</v>
      </c>
      <c r="I30" s="74" t="s">
        <v>6</v>
      </c>
      <c r="J30" s="74" t="s">
        <v>7</v>
      </c>
      <c r="K30" s="74" t="s">
        <v>8</v>
      </c>
      <c r="L30" s="74" t="s">
        <v>9</v>
      </c>
      <c r="M30" s="74" t="s">
        <v>10</v>
      </c>
      <c r="N30" s="75" t="s">
        <v>11</v>
      </c>
      <c r="O30" s="75" t="s">
        <v>12</v>
      </c>
      <c r="P30" s="73" t="s">
        <v>13</v>
      </c>
      <c r="Q30" s="7"/>
      <c r="R30" s="76" t="s">
        <v>14</v>
      </c>
      <c r="S30" s="76" t="s">
        <v>15</v>
      </c>
      <c r="T30" s="76" t="s">
        <v>16</v>
      </c>
      <c r="U30" s="76" t="s">
        <v>17</v>
      </c>
      <c r="V30" s="76" t="s">
        <v>18</v>
      </c>
      <c r="W30" s="76" t="s">
        <v>19</v>
      </c>
      <c r="X30" s="77" t="s">
        <v>20</v>
      </c>
      <c r="Y30" s="77" t="s">
        <v>21</v>
      </c>
      <c r="Z30" s="10"/>
    </row>
    <row r="31" spans="2:26" ht="24.95" customHeight="1">
      <c r="B31" s="78"/>
      <c r="D31" s="12" t="s">
        <v>22</v>
      </c>
      <c r="E31" s="13"/>
      <c r="F31" s="14">
        <v>1</v>
      </c>
      <c r="G31" s="14"/>
      <c r="H31" s="14"/>
      <c r="I31" s="14"/>
      <c r="J31" s="14"/>
      <c r="K31" s="14"/>
      <c r="L31" s="14"/>
      <c r="M31" s="15"/>
      <c r="N31" s="16">
        <f>SUM(E31:M31)</f>
        <v>1</v>
      </c>
      <c r="O31" s="17">
        <v>1</v>
      </c>
      <c r="P31" s="18" t="s">
        <v>110</v>
      </c>
      <c r="Q31" s="19"/>
      <c r="R31" s="20"/>
      <c r="S31" s="21"/>
      <c r="T31" s="21">
        <v>1</v>
      </c>
      <c r="U31" s="21"/>
      <c r="V31" s="21"/>
      <c r="W31" s="21"/>
      <c r="X31" s="21"/>
      <c r="Y31" s="22"/>
      <c r="Z31" s="23"/>
    </row>
    <row r="32" spans="2:26" ht="24.95" customHeight="1">
      <c r="B32" s="78"/>
      <c r="D32" s="24" t="s">
        <v>23</v>
      </c>
      <c r="E32" s="25">
        <v>3</v>
      </c>
      <c r="F32" s="26"/>
      <c r="G32" s="26"/>
      <c r="H32" s="26"/>
      <c r="I32" s="26"/>
      <c r="J32" s="26"/>
      <c r="K32" s="26"/>
      <c r="L32" s="26"/>
      <c r="M32" s="27"/>
      <c r="N32" s="28">
        <f t="shared" ref="N32:N40" si="6">SUM(E32:M32)</f>
        <v>3</v>
      </c>
      <c r="O32" s="29">
        <v>7</v>
      </c>
      <c r="P32" s="30" t="s">
        <v>53</v>
      </c>
      <c r="Q32" s="19"/>
      <c r="R32" s="31">
        <v>3</v>
      </c>
      <c r="S32" s="32"/>
      <c r="T32" s="32"/>
      <c r="U32" s="32"/>
      <c r="V32" s="32"/>
      <c r="W32" s="32"/>
      <c r="X32" s="32"/>
      <c r="Y32" s="33"/>
      <c r="Z32" s="23"/>
    </row>
    <row r="33" spans="2:30" ht="24.95" customHeight="1">
      <c r="B33" s="78"/>
      <c r="D33" s="24" t="s">
        <v>25</v>
      </c>
      <c r="E33" s="25">
        <v>1</v>
      </c>
      <c r="F33" s="26"/>
      <c r="G33" s="26"/>
      <c r="H33" s="26"/>
      <c r="I33" s="26"/>
      <c r="J33" s="26"/>
      <c r="K33" s="26"/>
      <c r="L33" s="26"/>
      <c r="M33" s="27"/>
      <c r="N33" s="28">
        <f t="shared" si="6"/>
        <v>1</v>
      </c>
      <c r="O33" s="29">
        <v>4</v>
      </c>
      <c r="P33" s="30" t="s">
        <v>54</v>
      </c>
      <c r="Q33" s="19"/>
      <c r="R33" s="31">
        <v>1</v>
      </c>
      <c r="S33" s="32"/>
      <c r="T33" s="32"/>
      <c r="U33" s="32"/>
      <c r="V33" s="32"/>
      <c r="W33" s="32"/>
      <c r="X33" s="32"/>
      <c r="Y33" s="33"/>
      <c r="Z33" s="23"/>
    </row>
    <row r="34" spans="2:30" ht="24.95" customHeight="1">
      <c r="B34" s="78"/>
      <c r="D34" s="24" t="s">
        <v>27</v>
      </c>
      <c r="E34" s="25">
        <v>7</v>
      </c>
      <c r="F34" s="26">
        <v>5</v>
      </c>
      <c r="G34" s="26"/>
      <c r="H34" s="26"/>
      <c r="I34" s="26"/>
      <c r="J34" s="26"/>
      <c r="K34" s="26"/>
      <c r="L34" s="26"/>
      <c r="M34" s="27"/>
      <c r="N34" s="28">
        <f t="shared" si="6"/>
        <v>12</v>
      </c>
      <c r="O34" s="29">
        <v>7</v>
      </c>
      <c r="P34" s="30" t="s">
        <v>111</v>
      </c>
      <c r="Q34" s="19"/>
      <c r="R34" s="31">
        <v>7</v>
      </c>
      <c r="S34" s="32"/>
      <c r="T34" s="32">
        <v>5</v>
      </c>
      <c r="U34" s="32"/>
      <c r="V34" s="32"/>
      <c r="W34" s="32"/>
      <c r="X34" s="32"/>
      <c r="Y34" s="33"/>
      <c r="Z34" s="23"/>
    </row>
    <row r="35" spans="2:30" ht="24.95" customHeight="1">
      <c r="B35" s="78"/>
      <c r="D35" s="24" t="s">
        <v>29</v>
      </c>
      <c r="E35" s="25"/>
      <c r="F35" s="26">
        <v>3</v>
      </c>
      <c r="G35" s="26"/>
      <c r="H35" s="26"/>
      <c r="I35" s="26"/>
      <c r="J35" s="26">
        <v>1</v>
      </c>
      <c r="K35" s="26"/>
      <c r="L35" s="26"/>
      <c r="M35" s="27"/>
      <c r="N35" s="28">
        <f t="shared" si="6"/>
        <v>4</v>
      </c>
      <c r="O35" s="29">
        <v>2</v>
      </c>
      <c r="P35" s="30" t="s">
        <v>112</v>
      </c>
      <c r="Q35" s="19"/>
      <c r="R35" s="31">
        <v>1</v>
      </c>
      <c r="S35" s="32"/>
      <c r="T35" s="32">
        <v>3</v>
      </c>
      <c r="U35" s="32"/>
      <c r="V35" s="32"/>
      <c r="W35" s="32"/>
      <c r="X35" s="32"/>
      <c r="Y35" s="33"/>
      <c r="Z35" s="23"/>
    </row>
    <row r="36" spans="2:30" ht="24.95" customHeight="1">
      <c r="B36" s="78"/>
      <c r="D36" s="24" t="s">
        <v>31</v>
      </c>
      <c r="E36" s="25"/>
      <c r="F36" s="26">
        <f>20+5+5</f>
        <v>30</v>
      </c>
      <c r="G36" s="26"/>
      <c r="H36" s="26"/>
      <c r="I36" s="26"/>
      <c r="J36" s="26"/>
      <c r="K36" s="26"/>
      <c r="L36" s="26"/>
      <c r="M36" s="27"/>
      <c r="N36" s="28">
        <f t="shared" si="6"/>
        <v>30</v>
      </c>
      <c r="O36" s="29">
        <v>3</v>
      </c>
      <c r="P36" s="30" t="s">
        <v>57</v>
      </c>
      <c r="Q36" s="19"/>
      <c r="R36" s="31"/>
      <c r="S36" s="32"/>
      <c r="T36" s="32">
        <v>20</v>
      </c>
      <c r="U36" s="32"/>
      <c r="V36" s="32">
        <v>5</v>
      </c>
      <c r="W36" s="32">
        <v>5</v>
      </c>
      <c r="X36" s="32"/>
      <c r="Y36" s="33"/>
      <c r="Z36" s="23"/>
    </row>
    <row r="37" spans="2:30" ht="24.95" customHeight="1">
      <c r="B37" s="78"/>
      <c r="D37" s="24" t="s">
        <v>33</v>
      </c>
      <c r="E37" s="25"/>
      <c r="F37" s="26">
        <f>15+20+5</f>
        <v>40</v>
      </c>
      <c r="G37" s="26"/>
      <c r="H37" s="26"/>
      <c r="I37" s="26"/>
      <c r="J37" s="26">
        <v>3</v>
      </c>
      <c r="K37" s="26"/>
      <c r="L37" s="26"/>
      <c r="M37" s="27"/>
      <c r="N37" s="28">
        <f t="shared" si="6"/>
        <v>43</v>
      </c>
      <c r="O37" s="29">
        <v>1</v>
      </c>
      <c r="P37" s="30" t="s">
        <v>113</v>
      </c>
      <c r="Q37" s="19"/>
      <c r="R37" s="31">
        <v>1</v>
      </c>
      <c r="S37" s="32"/>
      <c r="T37" s="32">
        <v>17</v>
      </c>
      <c r="U37" s="32"/>
      <c r="V37" s="32">
        <v>5</v>
      </c>
      <c r="W37" s="32">
        <v>20</v>
      </c>
      <c r="X37" s="32"/>
      <c r="Y37" s="33"/>
      <c r="Z37" s="23"/>
    </row>
    <row r="38" spans="2:30" ht="24.95" customHeight="1">
      <c r="B38" s="78"/>
      <c r="D38" s="24" t="s">
        <v>35</v>
      </c>
      <c r="E38" s="25"/>
      <c r="F38" s="26">
        <v>3</v>
      </c>
      <c r="G38" s="26"/>
      <c r="H38" s="26"/>
      <c r="I38" s="26"/>
      <c r="J38" s="26"/>
      <c r="K38" s="26">
        <v>1</v>
      </c>
      <c r="L38" s="26"/>
      <c r="M38" s="27"/>
      <c r="N38" s="28">
        <f t="shared" si="6"/>
        <v>4</v>
      </c>
      <c r="O38" s="29">
        <v>2</v>
      </c>
      <c r="P38" s="30" t="s">
        <v>36</v>
      </c>
      <c r="Q38" s="19"/>
      <c r="R38" s="31"/>
      <c r="S38" s="32"/>
      <c r="T38" s="32">
        <v>4</v>
      </c>
      <c r="U38" s="32"/>
      <c r="V38" s="32"/>
      <c r="W38" s="32"/>
      <c r="X38" s="32"/>
      <c r="Y38" s="33"/>
      <c r="Z38" s="23"/>
    </row>
    <row r="39" spans="2:30" ht="24.95" customHeight="1">
      <c r="B39" s="78"/>
      <c r="D39" s="34" t="s">
        <v>37</v>
      </c>
      <c r="E39" s="25"/>
      <c r="F39" s="26">
        <v>1</v>
      </c>
      <c r="G39" s="26"/>
      <c r="H39" s="26"/>
      <c r="I39" s="26"/>
      <c r="J39" s="26"/>
      <c r="K39" s="26"/>
      <c r="L39" s="26"/>
      <c r="M39" s="27"/>
      <c r="N39" s="35">
        <f t="shared" si="6"/>
        <v>1</v>
      </c>
      <c r="O39" s="29">
        <v>0</v>
      </c>
      <c r="P39" s="30" t="s">
        <v>114</v>
      </c>
      <c r="Q39" s="19"/>
      <c r="R39" s="31"/>
      <c r="S39" s="32"/>
      <c r="T39" s="32">
        <v>1</v>
      </c>
      <c r="U39" s="32"/>
      <c r="V39" s="32"/>
      <c r="W39" s="32"/>
      <c r="X39" s="32"/>
      <c r="Y39" s="33"/>
      <c r="Z39" s="23"/>
    </row>
    <row r="40" spans="2:30" ht="24.95" customHeight="1" thickBot="1">
      <c r="B40" s="78"/>
      <c r="D40" s="36" t="s">
        <v>38</v>
      </c>
      <c r="E40" s="37"/>
      <c r="F40" s="38">
        <f>4+30</f>
        <v>34</v>
      </c>
      <c r="G40" s="38"/>
      <c r="H40" s="38"/>
      <c r="I40" s="38"/>
      <c r="J40" s="38"/>
      <c r="K40" s="38"/>
      <c r="L40" s="38"/>
      <c r="M40" s="39"/>
      <c r="N40" s="40">
        <f t="shared" si="6"/>
        <v>34</v>
      </c>
      <c r="O40" s="41">
        <v>0</v>
      </c>
      <c r="P40" s="42" t="s">
        <v>39</v>
      </c>
      <c r="Q40" s="19"/>
      <c r="R40" s="43"/>
      <c r="S40" s="44"/>
      <c r="T40" s="44">
        <v>4</v>
      </c>
      <c r="U40" s="44"/>
      <c r="V40" s="44"/>
      <c r="W40" s="44">
        <v>30</v>
      </c>
      <c r="X40" s="44"/>
      <c r="Y40" s="45"/>
      <c r="Z40" s="23"/>
    </row>
    <row r="41" spans="2:30" ht="24.95" customHeight="1" thickBot="1">
      <c r="B41" s="78"/>
      <c r="D41" s="79" t="s">
        <v>40</v>
      </c>
      <c r="E41" s="80">
        <f t="shared" ref="E41:M41" si="7">SUM(E31:E40)</f>
        <v>11</v>
      </c>
      <c r="F41" s="80">
        <f t="shared" si="7"/>
        <v>117</v>
      </c>
      <c r="G41" s="80">
        <f t="shared" si="7"/>
        <v>0</v>
      </c>
      <c r="H41" s="80">
        <f t="shared" si="7"/>
        <v>0</v>
      </c>
      <c r="I41" s="80">
        <f t="shared" si="7"/>
        <v>0</v>
      </c>
      <c r="J41" s="80">
        <f t="shared" si="7"/>
        <v>4</v>
      </c>
      <c r="K41" s="80">
        <f t="shared" si="7"/>
        <v>1</v>
      </c>
      <c r="L41" s="80">
        <f t="shared" si="7"/>
        <v>0</v>
      </c>
      <c r="M41" s="80">
        <f t="shared" si="7"/>
        <v>0</v>
      </c>
      <c r="N41" s="81">
        <f>SUM(N31:N40)</f>
        <v>133</v>
      </c>
      <c r="O41" s="82">
        <f>SUM(O31:O40)/10</f>
        <v>2.7</v>
      </c>
      <c r="P41" s="79" t="s">
        <v>40</v>
      </c>
      <c r="Q41" s="19"/>
      <c r="R41" s="83">
        <f t="shared" ref="R41:Y41" si="8">SUM(R31:R40)</f>
        <v>13</v>
      </c>
      <c r="S41" s="83">
        <f t="shared" si="8"/>
        <v>0</v>
      </c>
      <c r="T41" s="83">
        <f t="shared" si="8"/>
        <v>55</v>
      </c>
      <c r="U41" s="83">
        <f t="shared" si="8"/>
        <v>0</v>
      </c>
      <c r="V41" s="83">
        <f t="shared" si="8"/>
        <v>10</v>
      </c>
      <c r="W41" s="83">
        <f t="shared" si="8"/>
        <v>55</v>
      </c>
      <c r="X41" s="83">
        <f t="shared" si="8"/>
        <v>0</v>
      </c>
      <c r="Y41" s="83">
        <f t="shared" si="8"/>
        <v>0</v>
      </c>
      <c r="Z41" s="23"/>
      <c r="AA41" s="343"/>
    </row>
    <row r="42" spans="2:30" ht="24.95" customHeight="1" thickBot="1">
      <c r="B42" s="84"/>
      <c r="D42" s="85" t="s">
        <v>41</v>
      </c>
      <c r="E42" s="86">
        <f>E41/N41*100</f>
        <v>8.2706766917293226</v>
      </c>
      <c r="F42" s="86">
        <f>F41/N41*100</f>
        <v>87.969924812030072</v>
      </c>
      <c r="G42" s="86">
        <f>G41/N41*100</f>
        <v>0</v>
      </c>
      <c r="H42" s="86">
        <f>H41/N41*100</f>
        <v>0</v>
      </c>
      <c r="I42" s="86">
        <f>I41/N41*100</f>
        <v>0</v>
      </c>
      <c r="J42" s="86">
        <f>J41/N41*100</f>
        <v>3.007518796992481</v>
      </c>
      <c r="K42" s="86">
        <f>K41/N41*100</f>
        <v>0.75187969924812026</v>
      </c>
      <c r="L42" s="86">
        <f>L41/N41*100</f>
        <v>0</v>
      </c>
      <c r="M42" s="86">
        <f>M41/N41*100</f>
        <v>0</v>
      </c>
      <c r="N42" s="86">
        <f>SUM(E42:M42)</f>
        <v>100</v>
      </c>
      <c r="O42" s="54"/>
      <c r="P42" s="85" t="s">
        <v>41</v>
      </c>
      <c r="Q42" s="55"/>
      <c r="R42" s="86">
        <f>R41/N41*100</f>
        <v>9.7744360902255636</v>
      </c>
      <c r="S42" s="86">
        <f>S41/N41*100</f>
        <v>0</v>
      </c>
      <c r="T42" s="86">
        <f>T41/N41*100</f>
        <v>41.353383458646611</v>
      </c>
      <c r="U42" s="86">
        <f>U41/N41*100</f>
        <v>0</v>
      </c>
      <c r="V42" s="86">
        <f>V41/N41*100</f>
        <v>7.518796992481203</v>
      </c>
      <c r="W42" s="86">
        <f>W41/N41*100</f>
        <v>41.353383458646611</v>
      </c>
      <c r="X42" s="86">
        <f>X41/N41*100</f>
        <v>0</v>
      </c>
      <c r="Y42" s="86">
        <f>Y41/N41*100</f>
        <v>0</v>
      </c>
      <c r="Z42" s="56"/>
    </row>
    <row r="43" spans="2:30" ht="5.0999999999999996" customHeight="1" thickBot="1"/>
    <row r="44" spans="2:30" ht="120" customHeight="1" thickBot="1">
      <c r="B44" s="87" t="s">
        <v>58</v>
      </c>
      <c r="D44" s="88" t="s">
        <v>1</v>
      </c>
      <c r="E44" s="89" t="s">
        <v>2</v>
      </c>
      <c r="F44" s="89" t="s">
        <v>3</v>
      </c>
      <c r="G44" s="89" t="s">
        <v>4</v>
      </c>
      <c r="H44" s="89" t="s">
        <v>5</v>
      </c>
      <c r="I44" s="89" t="s">
        <v>6</v>
      </c>
      <c r="J44" s="89" t="s">
        <v>7</v>
      </c>
      <c r="K44" s="89" t="s">
        <v>8</v>
      </c>
      <c r="L44" s="89" t="s">
        <v>9</v>
      </c>
      <c r="M44" s="89" t="s">
        <v>10</v>
      </c>
      <c r="N44" s="90" t="s">
        <v>11</v>
      </c>
      <c r="O44" s="90" t="s">
        <v>12</v>
      </c>
      <c r="P44" s="88" t="s">
        <v>13</v>
      </c>
      <c r="R44" s="91" t="s">
        <v>14</v>
      </c>
      <c r="S44" s="91" t="s">
        <v>15</v>
      </c>
      <c r="T44" s="91" t="s">
        <v>16</v>
      </c>
      <c r="U44" s="91" t="s">
        <v>17</v>
      </c>
      <c r="V44" s="91" t="s">
        <v>18</v>
      </c>
      <c r="W44" s="91" t="s">
        <v>19</v>
      </c>
      <c r="X44" s="92" t="s">
        <v>20</v>
      </c>
      <c r="Y44" s="92" t="s">
        <v>21</v>
      </c>
      <c r="Z44" s="10"/>
    </row>
    <row r="45" spans="2:30" ht="24.95" customHeight="1">
      <c r="B45" s="93"/>
      <c r="D45" s="12" t="s">
        <v>22</v>
      </c>
      <c r="E45" s="13">
        <f>E3+E17+E31</f>
        <v>3</v>
      </c>
      <c r="F45" s="13">
        <f t="shared" ref="F45:M45" si="9">F3+F17+F31</f>
        <v>1</v>
      </c>
      <c r="G45" s="94">
        <f t="shared" si="9"/>
        <v>0</v>
      </c>
      <c r="H45" s="94">
        <f t="shared" si="9"/>
        <v>0</v>
      </c>
      <c r="I45" s="13">
        <f t="shared" si="9"/>
        <v>0</v>
      </c>
      <c r="J45" s="94">
        <f t="shared" si="9"/>
        <v>0</v>
      </c>
      <c r="K45" s="13">
        <f t="shared" si="9"/>
        <v>0</v>
      </c>
      <c r="L45" s="13">
        <f t="shared" si="9"/>
        <v>0</v>
      </c>
      <c r="M45" s="95">
        <f t="shared" si="9"/>
        <v>0</v>
      </c>
      <c r="N45" s="16">
        <f>SUM(E45:M45)</f>
        <v>4</v>
      </c>
      <c r="O45" s="17">
        <f>(O3+O17+O31)/3</f>
        <v>2.3333333333333335</v>
      </c>
      <c r="P45" s="18" t="s">
        <v>52</v>
      </c>
      <c r="R45" s="20">
        <f>R3+R17+R31</f>
        <v>3</v>
      </c>
      <c r="S45" s="20">
        <f t="shared" ref="S45:Y45" si="10">S3+S17+S31</f>
        <v>0</v>
      </c>
      <c r="T45" s="20">
        <f t="shared" si="10"/>
        <v>1</v>
      </c>
      <c r="U45" s="96">
        <f t="shared" si="10"/>
        <v>0</v>
      </c>
      <c r="V45" s="20">
        <f t="shared" si="10"/>
        <v>0</v>
      </c>
      <c r="W45" s="96">
        <f t="shared" si="10"/>
        <v>0</v>
      </c>
      <c r="X45" s="96">
        <f t="shared" si="10"/>
        <v>0</v>
      </c>
      <c r="Y45" s="97">
        <f t="shared" si="10"/>
        <v>0</v>
      </c>
      <c r="Z45" s="98"/>
      <c r="AD45" s="99"/>
    </row>
    <row r="46" spans="2:30" ht="24.95" customHeight="1">
      <c r="B46" s="93"/>
      <c r="D46" s="24" t="s">
        <v>23</v>
      </c>
      <c r="E46" s="25">
        <f t="shared" ref="E46:M54" si="11">E4+E18+E32</f>
        <v>15</v>
      </c>
      <c r="F46" s="25">
        <f t="shared" si="11"/>
        <v>1</v>
      </c>
      <c r="G46" s="100">
        <f t="shared" si="11"/>
        <v>0</v>
      </c>
      <c r="H46" s="100">
        <f t="shared" si="11"/>
        <v>0</v>
      </c>
      <c r="I46" s="100">
        <f t="shared" si="11"/>
        <v>0</v>
      </c>
      <c r="J46" s="100">
        <f t="shared" si="11"/>
        <v>0</v>
      </c>
      <c r="K46" s="100">
        <f t="shared" si="11"/>
        <v>0</v>
      </c>
      <c r="L46" s="100">
        <f t="shared" si="11"/>
        <v>0</v>
      </c>
      <c r="M46" s="101">
        <f t="shared" si="11"/>
        <v>0</v>
      </c>
      <c r="N46" s="28">
        <f t="shared" ref="N46:N54" si="12">SUM(E46:M46)</f>
        <v>16</v>
      </c>
      <c r="O46" s="29">
        <f t="shared" ref="O46:O54" si="13">(O4+O18+O32)/3</f>
        <v>6</v>
      </c>
      <c r="P46" s="30" t="s">
        <v>53</v>
      </c>
      <c r="R46" s="31">
        <f t="shared" ref="R46:Y54" si="14">R4+R18+R32</f>
        <v>14</v>
      </c>
      <c r="S46" s="102">
        <f t="shared" si="14"/>
        <v>1</v>
      </c>
      <c r="T46" s="31">
        <f t="shared" si="14"/>
        <v>1</v>
      </c>
      <c r="U46" s="102">
        <f t="shared" si="14"/>
        <v>0</v>
      </c>
      <c r="V46" s="102">
        <f t="shared" si="14"/>
        <v>0</v>
      </c>
      <c r="W46" s="102">
        <f t="shared" si="14"/>
        <v>0</v>
      </c>
      <c r="X46" s="102">
        <f t="shared" si="14"/>
        <v>0</v>
      </c>
      <c r="Y46" s="103">
        <f t="shared" si="14"/>
        <v>0</v>
      </c>
      <c r="Z46" s="98"/>
      <c r="AD46" s="99"/>
    </row>
    <row r="47" spans="2:30" ht="24.95" customHeight="1">
      <c r="B47" s="93"/>
      <c r="D47" s="24" t="s">
        <v>25</v>
      </c>
      <c r="E47" s="25">
        <f t="shared" si="11"/>
        <v>2</v>
      </c>
      <c r="F47" s="25">
        <f t="shared" si="11"/>
        <v>0</v>
      </c>
      <c r="G47" s="100">
        <f t="shared" si="11"/>
        <v>0</v>
      </c>
      <c r="H47" s="100">
        <f t="shared" si="11"/>
        <v>0</v>
      </c>
      <c r="I47" s="100">
        <f t="shared" si="11"/>
        <v>0</v>
      </c>
      <c r="J47" s="100">
        <f t="shared" si="11"/>
        <v>0</v>
      </c>
      <c r="K47" s="100">
        <f t="shared" si="11"/>
        <v>0</v>
      </c>
      <c r="L47" s="100">
        <f t="shared" si="11"/>
        <v>0</v>
      </c>
      <c r="M47" s="101">
        <f t="shared" si="11"/>
        <v>0</v>
      </c>
      <c r="N47" s="28">
        <f t="shared" si="12"/>
        <v>2</v>
      </c>
      <c r="O47" s="29">
        <f t="shared" si="13"/>
        <v>3.6666666666666665</v>
      </c>
      <c r="P47" s="30" t="s">
        <v>54</v>
      </c>
      <c r="R47" s="31">
        <f t="shared" si="14"/>
        <v>1</v>
      </c>
      <c r="S47" s="102">
        <f t="shared" si="14"/>
        <v>1</v>
      </c>
      <c r="T47" s="31">
        <f t="shared" si="14"/>
        <v>0</v>
      </c>
      <c r="U47" s="102">
        <f t="shared" si="14"/>
        <v>0</v>
      </c>
      <c r="V47" s="102">
        <f t="shared" si="14"/>
        <v>0</v>
      </c>
      <c r="W47" s="102">
        <f t="shared" si="14"/>
        <v>0</v>
      </c>
      <c r="X47" s="102">
        <f t="shared" si="14"/>
        <v>0</v>
      </c>
      <c r="Y47" s="103">
        <f t="shared" si="14"/>
        <v>0</v>
      </c>
      <c r="Z47" s="98"/>
      <c r="AD47" s="99"/>
    </row>
    <row r="48" spans="2:30" ht="24.95" customHeight="1">
      <c r="B48" s="93"/>
      <c r="D48" s="24" t="s">
        <v>27</v>
      </c>
      <c r="E48" s="25">
        <f t="shared" si="11"/>
        <v>15</v>
      </c>
      <c r="F48" s="25">
        <f t="shared" si="11"/>
        <v>26</v>
      </c>
      <c r="G48" s="100">
        <f t="shared" si="11"/>
        <v>0</v>
      </c>
      <c r="H48" s="100">
        <f t="shared" si="11"/>
        <v>0</v>
      </c>
      <c r="I48" s="100">
        <f t="shared" si="11"/>
        <v>0</v>
      </c>
      <c r="J48" s="100">
        <f t="shared" si="11"/>
        <v>2</v>
      </c>
      <c r="K48" s="100">
        <f t="shared" si="11"/>
        <v>0</v>
      </c>
      <c r="L48" s="100">
        <f t="shared" si="11"/>
        <v>0</v>
      </c>
      <c r="M48" s="101">
        <f t="shared" si="11"/>
        <v>0</v>
      </c>
      <c r="N48" s="28">
        <f t="shared" si="12"/>
        <v>43</v>
      </c>
      <c r="O48" s="29">
        <f t="shared" si="13"/>
        <v>4</v>
      </c>
      <c r="P48" s="30" t="s">
        <v>55</v>
      </c>
      <c r="R48" s="31">
        <f t="shared" si="14"/>
        <v>16</v>
      </c>
      <c r="S48" s="31">
        <f t="shared" si="14"/>
        <v>0</v>
      </c>
      <c r="T48" s="31">
        <f t="shared" si="14"/>
        <v>25</v>
      </c>
      <c r="U48" s="102">
        <f t="shared" si="14"/>
        <v>0</v>
      </c>
      <c r="V48" s="31">
        <f t="shared" si="14"/>
        <v>2</v>
      </c>
      <c r="W48" s="102">
        <f t="shared" si="14"/>
        <v>0</v>
      </c>
      <c r="X48" s="102">
        <f t="shared" si="14"/>
        <v>0</v>
      </c>
      <c r="Y48" s="103">
        <f t="shared" si="14"/>
        <v>0</v>
      </c>
      <c r="Z48" s="98"/>
      <c r="AD48" s="99"/>
    </row>
    <row r="49" spans="2:49" ht="24.95" customHeight="1">
      <c r="B49" s="93"/>
      <c r="D49" s="24" t="s">
        <v>29</v>
      </c>
      <c r="E49" s="100">
        <f t="shared" si="11"/>
        <v>1</v>
      </c>
      <c r="F49" s="25">
        <f t="shared" si="11"/>
        <v>10</v>
      </c>
      <c r="G49" s="100">
        <f t="shared" si="11"/>
        <v>0</v>
      </c>
      <c r="H49" s="100">
        <f t="shared" si="11"/>
        <v>0</v>
      </c>
      <c r="I49" s="100">
        <f t="shared" si="11"/>
        <v>0</v>
      </c>
      <c r="J49" s="100">
        <f t="shared" si="11"/>
        <v>2</v>
      </c>
      <c r="K49" s="100">
        <f t="shared" si="11"/>
        <v>0</v>
      </c>
      <c r="L49" s="100">
        <f t="shared" si="11"/>
        <v>0</v>
      </c>
      <c r="M49" s="101">
        <f t="shared" si="11"/>
        <v>0</v>
      </c>
      <c r="N49" s="28">
        <f t="shared" si="12"/>
        <v>13</v>
      </c>
      <c r="O49" s="29">
        <f t="shared" si="13"/>
        <v>3.3333333333333335</v>
      </c>
      <c r="P49" s="30" t="s">
        <v>56</v>
      </c>
      <c r="R49" s="31">
        <f t="shared" si="14"/>
        <v>3</v>
      </c>
      <c r="S49" s="102">
        <f t="shared" si="14"/>
        <v>0</v>
      </c>
      <c r="T49" s="31">
        <f t="shared" si="14"/>
        <v>10</v>
      </c>
      <c r="U49" s="102">
        <f t="shared" si="14"/>
        <v>0</v>
      </c>
      <c r="V49" s="102">
        <f t="shared" si="14"/>
        <v>0</v>
      </c>
      <c r="W49" s="102">
        <f t="shared" si="14"/>
        <v>0</v>
      </c>
      <c r="X49" s="102">
        <f t="shared" si="14"/>
        <v>0</v>
      </c>
      <c r="Y49" s="103">
        <f t="shared" si="14"/>
        <v>0</v>
      </c>
      <c r="Z49" s="98"/>
      <c r="AD49" s="99"/>
    </row>
    <row r="50" spans="2:49" ht="24.95" customHeight="1">
      <c r="B50" s="93"/>
      <c r="D50" s="24" t="s">
        <v>31</v>
      </c>
      <c r="E50" s="100">
        <f t="shared" si="11"/>
        <v>0</v>
      </c>
      <c r="F50" s="25">
        <f t="shared" si="11"/>
        <v>34</v>
      </c>
      <c r="G50" s="100">
        <f t="shared" si="11"/>
        <v>0</v>
      </c>
      <c r="H50" s="100">
        <f t="shared" si="11"/>
        <v>0</v>
      </c>
      <c r="I50" s="100">
        <f t="shared" si="11"/>
        <v>0</v>
      </c>
      <c r="J50" s="100">
        <f t="shared" si="11"/>
        <v>0</v>
      </c>
      <c r="K50" s="25">
        <f t="shared" si="11"/>
        <v>0</v>
      </c>
      <c r="L50" s="100">
        <f t="shared" si="11"/>
        <v>0</v>
      </c>
      <c r="M50" s="101">
        <f t="shared" si="11"/>
        <v>0</v>
      </c>
      <c r="N50" s="28">
        <f t="shared" si="12"/>
        <v>34</v>
      </c>
      <c r="O50" s="29">
        <f t="shared" si="13"/>
        <v>3</v>
      </c>
      <c r="P50" s="30" t="s">
        <v>57</v>
      </c>
      <c r="R50" s="102">
        <f t="shared" si="14"/>
        <v>0</v>
      </c>
      <c r="S50" s="102">
        <f t="shared" si="14"/>
        <v>0</v>
      </c>
      <c r="T50" s="31">
        <f t="shared" si="14"/>
        <v>24</v>
      </c>
      <c r="U50" s="102">
        <f t="shared" si="14"/>
        <v>0</v>
      </c>
      <c r="V50" s="102">
        <f t="shared" si="14"/>
        <v>5</v>
      </c>
      <c r="W50" s="102">
        <f t="shared" si="14"/>
        <v>5</v>
      </c>
      <c r="X50" s="102">
        <f t="shared" si="14"/>
        <v>0</v>
      </c>
      <c r="Y50" s="103">
        <f t="shared" si="14"/>
        <v>0</v>
      </c>
      <c r="Z50" s="98"/>
      <c r="AD50" s="99"/>
    </row>
    <row r="51" spans="2:49" ht="24.95" customHeight="1">
      <c r="B51" s="93"/>
      <c r="D51" s="24" t="s">
        <v>33</v>
      </c>
      <c r="E51" s="25">
        <f t="shared" si="11"/>
        <v>2</v>
      </c>
      <c r="F51" s="25">
        <f t="shared" si="11"/>
        <v>103</v>
      </c>
      <c r="G51" s="100">
        <f t="shared" si="11"/>
        <v>0</v>
      </c>
      <c r="H51" s="100">
        <f t="shared" si="11"/>
        <v>0</v>
      </c>
      <c r="I51" s="100">
        <f t="shared" si="11"/>
        <v>0</v>
      </c>
      <c r="J51" s="25">
        <f t="shared" si="11"/>
        <v>5</v>
      </c>
      <c r="K51" s="100">
        <f t="shared" si="11"/>
        <v>0</v>
      </c>
      <c r="L51" s="25">
        <f t="shared" si="11"/>
        <v>0</v>
      </c>
      <c r="M51" s="101">
        <f t="shared" si="11"/>
        <v>0</v>
      </c>
      <c r="N51" s="28">
        <f t="shared" si="12"/>
        <v>110</v>
      </c>
      <c r="O51" s="29">
        <f t="shared" si="13"/>
        <v>1.3333333333333333</v>
      </c>
      <c r="P51" s="30" t="s">
        <v>59</v>
      </c>
      <c r="R51" s="31">
        <f t="shared" si="14"/>
        <v>4</v>
      </c>
      <c r="S51" s="102">
        <f t="shared" si="14"/>
        <v>0</v>
      </c>
      <c r="T51" s="31">
        <f t="shared" si="14"/>
        <v>44</v>
      </c>
      <c r="U51" s="31">
        <f t="shared" si="14"/>
        <v>0</v>
      </c>
      <c r="V51" s="31">
        <f t="shared" si="14"/>
        <v>5</v>
      </c>
      <c r="W51" s="31">
        <f t="shared" si="14"/>
        <v>55</v>
      </c>
      <c r="X51" s="102">
        <f t="shared" si="14"/>
        <v>2</v>
      </c>
      <c r="Y51" s="103">
        <f t="shared" si="14"/>
        <v>0</v>
      </c>
      <c r="Z51" s="98"/>
      <c r="AD51" s="99"/>
    </row>
    <row r="52" spans="2:49" ht="24.95" customHeight="1">
      <c r="B52" s="93"/>
      <c r="D52" s="24" t="s">
        <v>35</v>
      </c>
      <c r="E52" s="25">
        <f t="shared" si="11"/>
        <v>0</v>
      </c>
      <c r="F52" s="25">
        <f t="shared" si="11"/>
        <v>7</v>
      </c>
      <c r="G52" s="100">
        <f t="shared" si="11"/>
        <v>0</v>
      </c>
      <c r="H52" s="100">
        <f t="shared" si="11"/>
        <v>0</v>
      </c>
      <c r="I52" s="100">
        <f t="shared" si="11"/>
        <v>0</v>
      </c>
      <c r="J52" s="100">
        <f t="shared" si="11"/>
        <v>1</v>
      </c>
      <c r="K52" s="100">
        <f t="shared" si="11"/>
        <v>1</v>
      </c>
      <c r="L52" s="100">
        <f t="shared" si="11"/>
        <v>0</v>
      </c>
      <c r="M52" s="101">
        <f t="shared" si="11"/>
        <v>0</v>
      </c>
      <c r="N52" s="28">
        <f t="shared" si="12"/>
        <v>9</v>
      </c>
      <c r="O52" s="29">
        <f t="shared" si="13"/>
        <v>1.6666666666666667</v>
      </c>
      <c r="P52" s="30" t="s">
        <v>36</v>
      </c>
      <c r="R52" s="102">
        <f t="shared" si="14"/>
        <v>0</v>
      </c>
      <c r="S52" s="102">
        <f t="shared" si="14"/>
        <v>0</v>
      </c>
      <c r="T52" s="31">
        <f t="shared" si="14"/>
        <v>9</v>
      </c>
      <c r="U52" s="102">
        <f t="shared" si="14"/>
        <v>0</v>
      </c>
      <c r="V52" s="102">
        <f t="shared" si="14"/>
        <v>0</v>
      </c>
      <c r="W52" s="102">
        <f t="shared" si="14"/>
        <v>0</v>
      </c>
      <c r="X52" s="102">
        <f t="shared" si="14"/>
        <v>0</v>
      </c>
      <c r="Y52" s="103">
        <f t="shared" si="14"/>
        <v>0</v>
      </c>
      <c r="Z52" s="98"/>
      <c r="AD52" s="99"/>
    </row>
    <row r="53" spans="2:49" ht="24.95" customHeight="1">
      <c r="B53" s="93"/>
      <c r="D53" s="34" t="s">
        <v>37</v>
      </c>
      <c r="E53" s="100">
        <f t="shared" si="11"/>
        <v>0</v>
      </c>
      <c r="F53" s="25">
        <f t="shared" si="11"/>
        <v>1</v>
      </c>
      <c r="G53" s="100">
        <f t="shared" si="11"/>
        <v>0</v>
      </c>
      <c r="H53" s="100">
        <f t="shared" si="11"/>
        <v>0</v>
      </c>
      <c r="I53" s="100">
        <f t="shared" si="11"/>
        <v>0</v>
      </c>
      <c r="J53" s="100">
        <f t="shared" si="11"/>
        <v>0</v>
      </c>
      <c r="K53" s="100">
        <f t="shared" si="11"/>
        <v>0</v>
      </c>
      <c r="L53" s="100">
        <f t="shared" si="11"/>
        <v>0</v>
      </c>
      <c r="M53" s="101">
        <f t="shared" si="11"/>
        <v>0</v>
      </c>
      <c r="N53" s="35">
        <f t="shared" si="12"/>
        <v>1</v>
      </c>
      <c r="O53" s="29">
        <f t="shared" si="13"/>
        <v>0</v>
      </c>
      <c r="P53" s="30" t="s">
        <v>50</v>
      </c>
      <c r="R53" s="102">
        <f t="shared" si="14"/>
        <v>0</v>
      </c>
      <c r="S53" s="102">
        <f t="shared" si="14"/>
        <v>0</v>
      </c>
      <c r="T53" s="31">
        <f t="shared" si="14"/>
        <v>1</v>
      </c>
      <c r="U53" s="102">
        <f t="shared" si="14"/>
        <v>0</v>
      </c>
      <c r="V53" s="102">
        <f t="shared" si="14"/>
        <v>0</v>
      </c>
      <c r="W53" s="102">
        <f t="shared" si="14"/>
        <v>0</v>
      </c>
      <c r="X53" s="102">
        <f t="shared" si="14"/>
        <v>0</v>
      </c>
      <c r="Y53" s="103">
        <f t="shared" si="14"/>
        <v>0</v>
      </c>
      <c r="Z53" s="98"/>
      <c r="AD53" s="99"/>
    </row>
    <row r="54" spans="2:49" ht="24.95" customHeight="1" thickBot="1">
      <c r="B54" s="93"/>
      <c r="D54" s="36" t="s">
        <v>38</v>
      </c>
      <c r="E54" s="104">
        <f t="shared" si="11"/>
        <v>0</v>
      </c>
      <c r="F54" s="37">
        <f t="shared" si="11"/>
        <v>106</v>
      </c>
      <c r="G54" s="104">
        <f t="shared" si="11"/>
        <v>0</v>
      </c>
      <c r="H54" s="104">
        <f t="shared" si="11"/>
        <v>0</v>
      </c>
      <c r="I54" s="104">
        <f t="shared" si="11"/>
        <v>0</v>
      </c>
      <c r="J54" s="37">
        <f t="shared" si="11"/>
        <v>0</v>
      </c>
      <c r="K54" s="104">
        <f t="shared" si="11"/>
        <v>0</v>
      </c>
      <c r="L54" s="104">
        <f t="shared" si="11"/>
        <v>0</v>
      </c>
      <c r="M54" s="105">
        <f t="shared" si="11"/>
        <v>0</v>
      </c>
      <c r="N54" s="40">
        <f t="shared" si="12"/>
        <v>106</v>
      </c>
      <c r="O54" s="41">
        <f t="shared" si="13"/>
        <v>0.66666666666666663</v>
      </c>
      <c r="P54" s="42" t="s">
        <v>39</v>
      </c>
      <c r="R54" s="43">
        <f t="shared" si="14"/>
        <v>0</v>
      </c>
      <c r="S54" s="43">
        <f t="shared" si="14"/>
        <v>0</v>
      </c>
      <c r="T54" s="43">
        <f t="shared" si="14"/>
        <v>21</v>
      </c>
      <c r="U54" s="106">
        <f t="shared" si="14"/>
        <v>0</v>
      </c>
      <c r="V54" s="43">
        <f t="shared" si="14"/>
        <v>0</v>
      </c>
      <c r="W54" s="43">
        <f t="shared" si="14"/>
        <v>85</v>
      </c>
      <c r="X54" s="106">
        <f t="shared" si="14"/>
        <v>0</v>
      </c>
      <c r="Y54" s="107">
        <f t="shared" si="14"/>
        <v>0</v>
      </c>
      <c r="Z54" s="98"/>
      <c r="AD54" s="99"/>
    </row>
    <row r="55" spans="2:49" ht="24.95" customHeight="1" thickBot="1">
      <c r="B55" s="93"/>
      <c r="D55" s="108" t="s">
        <v>40</v>
      </c>
      <c r="E55" s="109">
        <f t="shared" ref="E55:M55" si="15">SUM(E45:E54)</f>
        <v>38</v>
      </c>
      <c r="F55" s="109">
        <f t="shared" si="15"/>
        <v>289</v>
      </c>
      <c r="G55" s="109">
        <f t="shared" si="15"/>
        <v>0</v>
      </c>
      <c r="H55" s="109">
        <f t="shared" si="15"/>
        <v>0</v>
      </c>
      <c r="I55" s="109">
        <f t="shared" si="15"/>
        <v>0</v>
      </c>
      <c r="J55" s="109">
        <f t="shared" si="15"/>
        <v>10</v>
      </c>
      <c r="K55" s="109">
        <f t="shared" si="15"/>
        <v>1</v>
      </c>
      <c r="L55" s="109">
        <f t="shared" si="15"/>
        <v>0</v>
      </c>
      <c r="M55" s="109">
        <f t="shared" si="15"/>
        <v>0</v>
      </c>
      <c r="N55" s="109">
        <f>SUM(N45:N54)</f>
        <v>338</v>
      </c>
      <c r="O55" s="110">
        <f>SUM(O45:O54)/10</f>
        <v>2.6</v>
      </c>
      <c r="P55" s="108" t="s">
        <v>40</v>
      </c>
      <c r="R55" s="111">
        <f t="shared" ref="R55:Y55" si="16">SUM(R45:R54)</f>
        <v>41</v>
      </c>
      <c r="S55" s="111">
        <f t="shared" si="16"/>
        <v>2</v>
      </c>
      <c r="T55" s="111">
        <f t="shared" si="16"/>
        <v>136</v>
      </c>
      <c r="U55" s="111">
        <f t="shared" si="16"/>
        <v>0</v>
      </c>
      <c r="V55" s="111">
        <f t="shared" si="16"/>
        <v>12</v>
      </c>
      <c r="W55" s="111">
        <f t="shared" si="16"/>
        <v>145</v>
      </c>
      <c r="X55" s="111">
        <f t="shared" si="16"/>
        <v>2</v>
      </c>
      <c r="Y55" s="111">
        <f t="shared" si="16"/>
        <v>0</v>
      </c>
      <c r="Z55" s="23"/>
    </row>
    <row r="56" spans="2:49" ht="24.95" customHeight="1" thickBot="1">
      <c r="B56" s="112"/>
      <c r="D56" s="113" t="s">
        <v>41</v>
      </c>
      <c r="E56" s="114">
        <f>E55/N55*100</f>
        <v>11.242603550295858</v>
      </c>
      <c r="F56" s="114">
        <f>F55/N55*100</f>
        <v>85.502958579881664</v>
      </c>
      <c r="G56" s="114">
        <f>G55/N55*100</f>
        <v>0</v>
      </c>
      <c r="H56" s="114">
        <f>H55/N55*100</f>
        <v>0</v>
      </c>
      <c r="I56" s="114">
        <f>I55/N55*100</f>
        <v>0</v>
      </c>
      <c r="J56" s="114">
        <f>J55/N55*100</f>
        <v>2.9585798816568047</v>
      </c>
      <c r="K56" s="114">
        <f>K55/N55*100</f>
        <v>0.29585798816568049</v>
      </c>
      <c r="L56" s="114">
        <f>L55/N55*100</f>
        <v>0</v>
      </c>
      <c r="M56" s="114">
        <f>M55/N55*100</f>
        <v>0</v>
      </c>
      <c r="N56" s="114">
        <f>SUM(E56:M56)</f>
        <v>100</v>
      </c>
      <c r="O56" s="115"/>
      <c r="P56" s="113" t="s">
        <v>41</v>
      </c>
      <c r="R56" s="114">
        <f>R55/N55*100</f>
        <v>12.1301775147929</v>
      </c>
      <c r="S56" s="114">
        <f>S55/N55*100</f>
        <v>0.59171597633136097</v>
      </c>
      <c r="T56" s="114">
        <f>T55/N55*100</f>
        <v>40.236686390532547</v>
      </c>
      <c r="U56" s="114">
        <f>U55/N55*100</f>
        <v>0</v>
      </c>
      <c r="V56" s="114">
        <f>V55/N55*100</f>
        <v>3.5502958579881656</v>
      </c>
      <c r="W56" s="114">
        <f>W55/N55*100</f>
        <v>42.899408284023671</v>
      </c>
      <c r="X56" s="114">
        <f>X55/N55*100</f>
        <v>0.59171597633136097</v>
      </c>
      <c r="Y56" s="114">
        <f>Y55/N55*100</f>
        <v>0</v>
      </c>
      <c r="Z56" s="56"/>
    </row>
    <row r="57" spans="2:49" ht="5.0999999999999996" customHeight="1" thickBot="1"/>
    <row r="58" spans="2:49" ht="120" customHeight="1" thickBot="1">
      <c r="B58" s="116" t="s">
        <v>60</v>
      </c>
      <c r="D58" s="117" t="s">
        <v>1</v>
      </c>
      <c r="E58" s="118" t="s">
        <v>2</v>
      </c>
      <c r="F58" s="118" t="s">
        <v>3</v>
      </c>
      <c r="G58" s="118" t="s">
        <v>4</v>
      </c>
      <c r="H58" s="118" t="s">
        <v>5</v>
      </c>
      <c r="I58" s="118" t="s">
        <v>6</v>
      </c>
      <c r="J58" s="118" t="s">
        <v>7</v>
      </c>
      <c r="K58" s="118" t="s">
        <v>8</v>
      </c>
      <c r="L58" s="118" t="s">
        <v>9</v>
      </c>
      <c r="M58" s="118" t="s">
        <v>10</v>
      </c>
      <c r="N58" s="119" t="s">
        <v>11</v>
      </c>
      <c r="O58" s="119" t="s">
        <v>12</v>
      </c>
      <c r="P58" s="117" t="s">
        <v>13</v>
      </c>
      <c r="Q58" s="7"/>
      <c r="R58" s="120" t="s">
        <v>14</v>
      </c>
      <c r="S58" s="120" t="s">
        <v>15</v>
      </c>
      <c r="T58" s="120" t="s">
        <v>16</v>
      </c>
      <c r="U58" s="120" t="s">
        <v>17</v>
      </c>
      <c r="V58" s="120" t="s">
        <v>18</v>
      </c>
      <c r="W58" s="120" t="s">
        <v>19</v>
      </c>
      <c r="X58" s="121" t="s">
        <v>20</v>
      </c>
      <c r="Y58" s="121" t="s">
        <v>21</v>
      </c>
      <c r="Z58" s="10"/>
      <c r="AA58" s="122"/>
      <c r="AB58" s="123"/>
      <c r="AC58" s="124"/>
      <c r="AD58" s="124"/>
      <c r="AE58" s="124"/>
      <c r="AF58" s="124"/>
      <c r="AG58" s="124"/>
      <c r="AH58" s="124"/>
      <c r="AI58" s="124"/>
      <c r="AJ58" s="124"/>
      <c r="AK58" s="124"/>
      <c r="AL58" s="125"/>
      <c r="AM58" s="125"/>
      <c r="AN58" s="123"/>
      <c r="AO58" s="7"/>
      <c r="AP58" s="10"/>
      <c r="AQ58" s="10"/>
      <c r="AR58" s="10"/>
      <c r="AS58" s="10"/>
      <c r="AT58" s="10"/>
      <c r="AU58" s="10"/>
      <c r="AV58" s="10"/>
      <c r="AW58" s="10"/>
    </row>
    <row r="59" spans="2:49" ht="24.95" customHeight="1">
      <c r="B59" s="126"/>
      <c r="D59" s="12" t="s">
        <v>22</v>
      </c>
      <c r="E59" s="13">
        <v>2</v>
      </c>
      <c r="F59" s="14">
        <v>3</v>
      </c>
      <c r="G59" s="14"/>
      <c r="H59" s="14"/>
      <c r="I59" s="14"/>
      <c r="J59" s="14"/>
      <c r="K59" s="14"/>
      <c r="L59" s="14"/>
      <c r="M59" s="15"/>
      <c r="N59" s="16">
        <f>SUM(E59:M59)</f>
        <v>5</v>
      </c>
      <c r="O59" s="17">
        <v>2</v>
      </c>
      <c r="P59" s="18" t="s">
        <v>115</v>
      </c>
      <c r="Q59" s="19"/>
      <c r="R59" s="20">
        <v>2</v>
      </c>
      <c r="S59" s="21"/>
      <c r="T59" s="21">
        <v>3</v>
      </c>
      <c r="U59" s="21"/>
      <c r="V59" s="21"/>
      <c r="W59" s="21"/>
      <c r="X59" s="21"/>
      <c r="Y59" s="22"/>
      <c r="Z59" s="23"/>
      <c r="AA59" s="127"/>
      <c r="AB59" s="128"/>
      <c r="AC59" s="129"/>
      <c r="AD59" s="129"/>
      <c r="AE59" s="130"/>
      <c r="AF59" s="130"/>
      <c r="AG59" s="129"/>
      <c r="AH59" s="130"/>
      <c r="AI59" s="129"/>
      <c r="AJ59" s="129"/>
      <c r="AK59" s="130"/>
      <c r="AL59" s="23"/>
      <c r="AM59" s="131"/>
      <c r="AN59" s="132"/>
      <c r="AO59" s="19"/>
      <c r="AP59" s="23"/>
      <c r="AQ59" s="23"/>
      <c r="AR59" s="23"/>
      <c r="AS59" s="98"/>
      <c r="AT59" s="23"/>
      <c r="AU59" s="98"/>
      <c r="AV59" s="98"/>
      <c r="AW59" s="98"/>
    </row>
    <row r="60" spans="2:49" ht="24.95" customHeight="1">
      <c r="B60" s="126"/>
      <c r="D60" s="24" t="s">
        <v>23</v>
      </c>
      <c r="E60" s="25">
        <v>8</v>
      </c>
      <c r="F60" s="26"/>
      <c r="G60" s="26"/>
      <c r="H60" s="26"/>
      <c r="I60" s="26"/>
      <c r="J60" s="26"/>
      <c r="K60" s="26"/>
      <c r="L60" s="26"/>
      <c r="M60" s="27"/>
      <c r="N60" s="28">
        <f t="shared" ref="N60:N68" si="17">SUM(E60:M60)</f>
        <v>8</v>
      </c>
      <c r="O60" s="29">
        <v>7</v>
      </c>
      <c r="P60" s="30" t="s">
        <v>53</v>
      </c>
      <c r="Q60" s="19"/>
      <c r="R60" s="31">
        <v>8</v>
      </c>
      <c r="S60" s="32"/>
      <c r="T60" s="32"/>
      <c r="U60" s="32"/>
      <c r="V60" s="32"/>
      <c r="W60" s="32"/>
      <c r="X60" s="32"/>
      <c r="Y60" s="33"/>
      <c r="Z60" s="23"/>
      <c r="AA60" s="127"/>
      <c r="AB60" s="128"/>
      <c r="AC60" s="129"/>
      <c r="AD60" s="129"/>
      <c r="AE60" s="130"/>
      <c r="AF60" s="130"/>
      <c r="AG60" s="130"/>
      <c r="AH60" s="130"/>
      <c r="AI60" s="130"/>
      <c r="AJ60" s="130"/>
      <c r="AK60" s="130"/>
      <c r="AL60" s="23"/>
      <c r="AM60" s="131"/>
      <c r="AN60" s="132"/>
      <c r="AO60" s="19"/>
      <c r="AP60" s="23"/>
      <c r="AQ60" s="98"/>
      <c r="AR60" s="23"/>
      <c r="AS60" s="98"/>
      <c r="AT60" s="98"/>
      <c r="AU60" s="98"/>
      <c r="AV60" s="98"/>
      <c r="AW60" s="98"/>
    </row>
    <row r="61" spans="2:49" ht="24.95" customHeight="1">
      <c r="B61" s="126"/>
      <c r="D61" s="24" t="s">
        <v>25</v>
      </c>
      <c r="E61" s="25"/>
      <c r="F61" s="26"/>
      <c r="G61" s="26"/>
      <c r="H61" s="26"/>
      <c r="I61" s="26"/>
      <c r="J61" s="26"/>
      <c r="K61" s="26"/>
      <c r="L61" s="26"/>
      <c r="M61" s="27"/>
      <c r="N61" s="28">
        <f t="shared" si="17"/>
        <v>0</v>
      </c>
      <c r="O61" s="29">
        <v>0</v>
      </c>
      <c r="P61" s="30"/>
      <c r="Q61" s="19"/>
      <c r="R61" s="31"/>
      <c r="S61" s="32"/>
      <c r="T61" s="32"/>
      <c r="U61" s="32"/>
      <c r="V61" s="32"/>
      <c r="W61" s="32"/>
      <c r="X61" s="32"/>
      <c r="Y61" s="33"/>
      <c r="Z61" s="23"/>
      <c r="AA61" s="127"/>
      <c r="AB61" s="128"/>
      <c r="AC61" s="129"/>
      <c r="AD61" s="129"/>
      <c r="AE61" s="130"/>
      <c r="AF61" s="130"/>
      <c r="AG61" s="130"/>
      <c r="AH61" s="130"/>
      <c r="AI61" s="130"/>
      <c r="AJ61" s="130"/>
      <c r="AK61" s="130"/>
      <c r="AL61" s="23"/>
      <c r="AM61" s="131"/>
      <c r="AN61" s="132"/>
      <c r="AO61" s="19"/>
      <c r="AP61" s="23"/>
      <c r="AQ61" s="98"/>
      <c r="AR61" s="23"/>
      <c r="AS61" s="98"/>
      <c r="AT61" s="98"/>
      <c r="AU61" s="98"/>
      <c r="AV61" s="98"/>
      <c r="AW61" s="98"/>
    </row>
    <row r="62" spans="2:49" ht="24.95" customHeight="1">
      <c r="B62" s="126"/>
      <c r="D62" s="24" t="s">
        <v>27</v>
      </c>
      <c r="E62" s="25">
        <v>6</v>
      </c>
      <c r="F62" s="26">
        <v>5</v>
      </c>
      <c r="G62" s="26"/>
      <c r="H62" s="26"/>
      <c r="I62" s="26"/>
      <c r="J62" s="26"/>
      <c r="K62" s="26"/>
      <c r="L62" s="26"/>
      <c r="M62" s="27"/>
      <c r="N62" s="28">
        <f t="shared" si="17"/>
        <v>11</v>
      </c>
      <c r="O62" s="29">
        <v>3</v>
      </c>
      <c r="P62" s="30" t="s">
        <v>116</v>
      </c>
      <c r="Q62" s="19"/>
      <c r="R62" s="31">
        <v>6</v>
      </c>
      <c r="S62" s="32"/>
      <c r="T62" s="32">
        <v>5</v>
      </c>
      <c r="U62" s="32"/>
      <c r="V62" s="32"/>
      <c r="W62" s="32"/>
      <c r="X62" s="32"/>
      <c r="Y62" s="33"/>
      <c r="Z62" s="23"/>
      <c r="AA62" s="127"/>
      <c r="AB62" s="128"/>
      <c r="AC62" s="129"/>
      <c r="AD62" s="129"/>
      <c r="AE62" s="130"/>
      <c r="AF62" s="130"/>
      <c r="AG62" s="130"/>
      <c r="AH62" s="130"/>
      <c r="AI62" s="130"/>
      <c r="AJ62" s="130"/>
      <c r="AK62" s="130"/>
      <c r="AL62" s="23"/>
      <c r="AM62" s="131"/>
      <c r="AN62" s="132"/>
      <c r="AO62" s="19"/>
      <c r="AP62" s="23"/>
      <c r="AQ62" s="23"/>
      <c r="AR62" s="23"/>
      <c r="AS62" s="98"/>
      <c r="AT62" s="23"/>
      <c r="AU62" s="98"/>
      <c r="AV62" s="98"/>
      <c r="AW62" s="98"/>
    </row>
    <row r="63" spans="2:49" ht="24.95" customHeight="1">
      <c r="B63" s="126"/>
      <c r="D63" s="24" t="s">
        <v>29</v>
      </c>
      <c r="E63" s="25"/>
      <c r="F63" s="26">
        <v>1</v>
      </c>
      <c r="G63" s="26"/>
      <c r="H63" s="26"/>
      <c r="I63" s="26"/>
      <c r="J63" s="26"/>
      <c r="K63" s="26"/>
      <c r="L63" s="26"/>
      <c r="M63" s="27"/>
      <c r="N63" s="28">
        <f t="shared" si="17"/>
        <v>1</v>
      </c>
      <c r="O63" s="29">
        <v>2</v>
      </c>
      <c r="P63" s="30" t="s">
        <v>56</v>
      </c>
      <c r="Q63" s="19"/>
      <c r="R63" s="31"/>
      <c r="S63" s="32"/>
      <c r="T63" s="32">
        <v>1</v>
      </c>
      <c r="U63" s="32"/>
      <c r="V63" s="32"/>
      <c r="W63" s="32"/>
      <c r="X63" s="32"/>
      <c r="Y63" s="33"/>
      <c r="Z63" s="23"/>
      <c r="AA63" s="127"/>
      <c r="AB63" s="128"/>
      <c r="AC63" s="130"/>
      <c r="AD63" s="129"/>
      <c r="AE63" s="130"/>
      <c r="AF63" s="130"/>
      <c r="AG63" s="130"/>
      <c r="AH63" s="130"/>
      <c r="AI63" s="130"/>
      <c r="AJ63" s="130"/>
      <c r="AK63" s="130"/>
      <c r="AL63" s="23"/>
      <c r="AM63" s="131"/>
      <c r="AN63" s="132"/>
      <c r="AO63" s="19"/>
      <c r="AP63" s="23"/>
      <c r="AQ63" s="98"/>
      <c r="AR63" s="23"/>
      <c r="AS63" s="98"/>
      <c r="AT63" s="98"/>
      <c r="AU63" s="98"/>
      <c r="AV63" s="98"/>
      <c r="AW63" s="98"/>
    </row>
    <row r="64" spans="2:49" ht="24.95" customHeight="1">
      <c r="B64" s="126"/>
      <c r="D64" s="24" t="s">
        <v>31</v>
      </c>
      <c r="E64" s="25"/>
      <c r="F64" s="26">
        <f>16+15</f>
        <v>31</v>
      </c>
      <c r="G64" s="26"/>
      <c r="H64" s="26"/>
      <c r="I64" s="26"/>
      <c r="J64" s="26"/>
      <c r="K64" s="26"/>
      <c r="L64" s="26"/>
      <c r="M64" s="27"/>
      <c r="N64" s="28">
        <f t="shared" si="17"/>
        <v>31</v>
      </c>
      <c r="O64" s="29">
        <v>1</v>
      </c>
      <c r="P64" s="30" t="s">
        <v>117</v>
      </c>
      <c r="Q64" s="19"/>
      <c r="R64" s="31"/>
      <c r="S64" s="32"/>
      <c r="T64" s="32">
        <v>16</v>
      </c>
      <c r="U64" s="32"/>
      <c r="V64" s="32"/>
      <c r="W64" s="32">
        <v>15</v>
      </c>
      <c r="X64" s="32"/>
      <c r="Y64" s="33"/>
      <c r="Z64" s="23"/>
      <c r="AA64" s="127"/>
      <c r="AB64" s="128"/>
      <c r="AC64" s="130"/>
      <c r="AD64" s="129"/>
      <c r="AE64" s="130"/>
      <c r="AF64" s="130"/>
      <c r="AG64" s="130"/>
      <c r="AH64" s="130"/>
      <c r="AI64" s="129"/>
      <c r="AJ64" s="130"/>
      <c r="AK64" s="130"/>
      <c r="AL64" s="23"/>
      <c r="AM64" s="131"/>
      <c r="AN64" s="132"/>
      <c r="AO64" s="19"/>
      <c r="AP64" s="23"/>
      <c r="AQ64" s="98"/>
      <c r="AR64" s="23"/>
      <c r="AS64" s="98"/>
      <c r="AT64" s="98"/>
      <c r="AU64" s="98"/>
      <c r="AV64" s="98"/>
      <c r="AW64" s="98"/>
    </row>
    <row r="65" spans="2:49" ht="24.95" customHeight="1">
      <c r="B65" s="126"/>
      <c r="D65" s="24" t="s">
        <v>33</v>
      </c>
      <c r="E65" s="25"/>
      <c r="F65" s="26">
        <v>11</v>
      </c>
      <c r="G65" s="26"/>
      <c r="H65" s="26"/>
      <c r="I65" s="26"/>
      <c r="J65" s="26"/>
      <c r="K65" s="26"/>
      <c r="L65" s="26"/>
      <c r="M65" s="27"/>
      <c r="N65" s="28">
        <f t="shared" si="17"/>
        <v>11</v>
      </c>
      <c r="O65" s="29">
        <v>3</v>
      </c>
      <c r="P65" s="30" t="s">
        <v>59</v>
      </c>
      <c r="Q65" s="19"/>
      <c r="R65" s="31"/>
      <c r="S65" s="32"/>
      <c r="T65" s="32">
        <v>11</v>
      </c>
      <c r="U65" s="32"/>
      <c r="V65" s="32"/>
      <c r="W65" s="32"/>
      <c r="X65" s="32"/>
      <c r="Y65" s="33"/>
      <c r="Z65" s="23"/>
      <c r="AA65" s="127"/>
      <c r="AB65" s="128"/>
      <c r="AC65" s="129"/>
      <c r="AD65" s="129"/>
      <c r="AE65" s="130"/>
      <c r="AF65" s="130"/>
      <c r="AG65" s="130"/>
      <c r="AH65" s="129"/>
      <c r="AI65" s="130"/>
      <c r="AJ65" s="129"/>
      <c r="AK65" s="130"/>
      <c r="AL65" s="23"/>
      <c r="AM65" s="131"/>
      <c r="AN65" s="132"/>
      <c r="AO65" s="19"/>
      <c r="AP65" s="23"/>
      <c r="AQ65" s="98"/>
      <c r="AR65" s="23"/>
      <c r="AS65" s="23"/>
      <c r="AT65" s="23"/>
      <c r="AU65" s="23"/>
      <c r="AV65" s="98"/>
      <c r="AW65" s="98"/>
    </row>
    <row r="66" spans="2:49" ht="24.95" customHeight="1">
      <c r="B66" s="126"/>
      <c r="D66" s="24" t="s">
        <v>35</v>
      </c>
      <c r="E66" s="25"/>
      <c r="F66" s="26">
        <v>4</v>
      </c>
      <c r="G66" s="26"/>
      <c r="H66" s="26"/>
      <c r="I66" s="26"/>
      <c r="J66" s="26"/>
      <c r="K66" s="26"/>
      <c r="L66" s="26"/>
      <c r="M66" s="27"/>
      <c r="N66" s="28">
        <f t="shared" si="17"/>
        <v>4</v>
      </c>
      <c r="O66" s="29">
        <v>1</v>
      </c>
      <c r="P66" s="30" t="s">
        <v>36</v>
      </c>
      <c r="Q66" s="19"/>
      <c r="R66" s="31"/>
      <c r="S66" s="32"/>
      <c r="T66" s="32">
        <v>4</v>
      </c>
      <c r="U66" s="32"/>
      <c r="V66" s="32"/>
      <c r="W66" s="32"/>
      <c r="X66" s="32"/>
      <c r="Y66" s="33"/>
      <c r="Z66" s="23"/>
      <c r="AA66" s="127"/>
      <c r="AB66" s="128"/>
      <c r="AC66" s="130"/>
      <c r="AD66" s="129"/>
      <c r="AE66" s="130"/>
      <c r="AF66" s="130"/>
      <c r="AG66" s="130"/>
      <c r="AH66" s="130"/>
      <c r="AI66" s="130"/>
      <c r="AJ66" s="130"/>
      <c r="AK66" s="130"/>
      <c r="AL66" s="23"/>
      <c r="AM66" s="131"/>
      <c r="AN66" s="132"/>
      <c r="AO66" s="19"/>
      <c r="AP66" s="23"/>
      <c r="AQ66" s="98"/>
      <c r="AR66" s="23"/>
      <c r="AS66" s="98"/>
      <c r="AT66" s="98"/>
      <c r="AU66" s="98"/>
      <c r="AV66" s="98"/>
      <c r="AW66" s="98"/>
    </row>
    <row r="67" spans="2:49" ht="24.95" customHeight="1">
      <c r="B67" s="126"/>
      <c r="D67" s="34" t="s">
        <v>37</v>
      </c>
      <c r="E67" s="25"/>
      <c r="F67" s="26"/>
      <c r="G67" s="26"/>
      <c r="H67" s="26"/>
      <c r="I67" s="26"/>
      <c r="J67" s="26"/>
      <c r="K67" s="26"/>
      <c r="L67" s="26"/>
      <c r="M67" s="27"/>
      <c r="N67" s="35">
        <f t="shared" si="17"/>
        <v>0</v>
      </c>
      <c r="O67" s="29"/>
      <c r="P67" s="30"/>
      <c r="Q67" s="19"/>
      <c r="R67" s="31"/>
      <c r="S67" s="32"/>
      <c r="T67" s="32"/>
      <c r="U67" s="32"/>
      <c r="V67" s="32"/>
      <c r="W67" s="32"/>
      <c r="X67" s="32"/>
      <c r="Y67" s="33"/>
      <c r="Z67" s="23"/>
      <c r="AA67" s="127"/>
      <c r="AB67" s="128"/>
      <c r="AC67" s="130"/>
      <c r="AD67" s="129"/>
      <c r="AE67" s="130"/>
      <c r="AF67" s="130"/>
      <c r="AG67" s="130"/>
      <c r="AH67" s="130"/>
      <c r="AI67" s="130"/>
      <c r="AJ67" s="130"/>
      <c r="AK67" s="130"/>
      <c r="AL67" s="23"/>
      <c r="AM67" s="131"/>
      <c r="AN67" s="132"/>
      <c r="AO67" s="19"/>
      <c r="AP67" s="98"/>
      <c r="AQ67" s="98"/>
      <c r="AR67" s="23"/>
      <c r="AS67" s="98"/>
      <c r="AT67" s="98"/>
      <c r="AU67" s="98"/>
      <c r="AV67" s="98"/>
      <c r="AW67" s="98"/>
    </row>
    <row r="68" spans="2:49" ht="24.95" customHeight="1" thickBot="1">
      <c r="B68" s="126"/>
      <c r="D68" s="36" t="s">
        <v>38</v>
      </c>
      <c r="E68" s="37"/>
      <c r="F68" s="38">
        <f>4+35</f>
        <v>39</v>
      </c>
      <c r="G68" s="38"/>
      <c r="H68" s="38"/>
      <c r="I68" s="38"/>
      <c r="J68" s="38"/>
      <c r="K68" s="38"/>
      <c r="L68" s="38"/>
      <c r="M68" s="39"/>
      <c r="N68" s="40">
        <f t="shared" si="17"/>
        <v>39</v>
      </c>
      <c r="O68" s="41">
        <v>2</v>
      </c>
      <c r="P68" s="42" t="s">
        <v>39</v>
      </c>
      <c r="Q68" s="19"/>
      <c r="R68" s="43"/>
      <c r="S68" s="44"/>
      <c r="T68" s="44">
        <v>4</v>
      </c>
      <c r="U68" s="44"/>
      <c r="V68" s="44"/>
      <c r="W68" s="44">
        <v>35</v>
      </c>
      <c r="X68" s="44"/>
      <c r="Y68" s="45"/>
      <c r="Z68" s="23"/>
      <c r="AA68" s="127"/>
      <c r="AB68" s="7"/>
      <c r="AC68" s="130"/>
      <c r="AD68" s="129"/>
      <c r="AE68" s="130"/>
      <c r="AF68" s="130"/>
      <c r="AG68" s="130"/>
      <c r="AH68" s="129"/>
      <c r="AI68" s="130"/>
      <c r="AJ68" s="130"/>
      <c r="AK68" s="130"/>
      <c r="AL68" s="23"/>
      <c r="AM68" s="131"/>
      <c r="AN68" s="132"/>
      <c r="AO68" s="19"/>
      <c r="AP68" s="23"/>
      <c r="AQ68" s="23"/>
      <c r="AR68" s="23"/>
      <c r="AS68" s="98"/>
      <c r="AT68" s="23"/>
      <c r="AU68" s="23"/>
      <c r="AV68" s="98"/>
      <c r="AW68" s="98"/>
    </row>
    <row r="69" spans="2:49" ht="24.95" customHeight="1" thickBot="1">
      <c r="B69" s="126"/>
      <c r="D69" s="133" t="s">
        <v>40</v>
      </c>
      <c r="E69" s="134">
        <f t="shared" ref="E69:M69" si="18">SUM(E59:E68)</f>
        <v>16</v>
      </c>
      <c r="F69" s="134">
        <f t="shared" si="18"/>
        <v>94</v>
      </c>
      <c r="G69" s="134">
        <f t="shared" si="18"/>
        <v>0</v>
      </c>
      <c r="H69" s="134">
        <f t="shared" si="18"/>
        <v>0</v>
      </c>
      <c r="I69" s="134">
        <f t="shared" si="18"/>
        <v>0</v>
      </c>
      <c r="J69" s="134">
        <f t="shared" si="18"/>
        <v>0</v>
      </c>
      <c r="K69" s="134">
        <f t="shared" si="18"/>
        <v>0</v>
      </c>
      <c r="L69" s="134">
        <f t="shared" si="18"/>
        <v>0</v>
      </c>
      <c r="M69" s="134">
        <f t="shared" si="18"/>
        <v>0</v>
      </c>
      <c r="N69" s="134">
        <f>SUM(N59:N68)</f>
        <v>110</v>
      </c>
      <c r="O69" s="135">
        <f>SUM(O59:O68)/9</f>
        <v>2.3333333333333335</v>
      </c>
      <c r="P69" s="133" t="s">
        <v>40</v>
      </c>
      <c r="Q69" s="19"/>
      <c r="R69" s="136">
        <f t="shared" ref="R69:Y69" si="19">SUM(R59:R68)</f>
        <v>16</v>
      </c>
      <c r="S69" s="136">
        <f t="shared" si="19"/>
        <v>0</v>
      </c>
      <c r="T69" s="136">
        <f t="shared" si="19"/>
        <v>44</v>
      </c>
      <c r="U69" s="136">
        <f t="shared" si="19"/>
        <v>0</v>
      </c>
      <c r="V69" s="136">
        <f t="shared" si="19"/>
        <v>0</v>
      </c>
      <c r="W69" s="136">
        <f t="shared" si="19"/>
        <v>50</v>
      </c>
      <c r="X69" s="136">
        <f t="shared" si="19"/>
        <v>0</v>
      </c>
      <c r="Y69" s="136">
        <f t="shared" si="19"/>
        <v>0</v>
      </c>
      <c r="Z69" s="23"/>
      <c r="AA69" s="127"/>
      <c r="AB69" s="137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131"/>
      <c r="AN69" s="137"/>
      <c r="AO69" s="19"/>
      <c r="AP69" s="23"/>
      <c r="AQ69" s="23"/>
      <c r="AR69" s="23"/>
      <c r="AS69" s="23"/>
      <c r="AT69" s="23"/>
      <c r="AU69" s="23"/>
      <c r="AV69" s="23"/>
      <c r="AW69" s="23"/>
    </row>
    <row r="70" spans="2:49" ht="24.95" customHeight="1" thickBot="1">
      <c r="B70" s="138"/>
      <c r="D70" s="139" t="s">
        <v>41</v>
      </c>
      <c r="E70" s="140">
        <f>E69/N69*100</f>
        <v>14.545454545454545</v>
      </c>
      <c r="F70" s="140">
        <f>F69/N69*100</f>
        <v>85.454545454545453</v>
      </c>
      <c r="G70" s="140">
        <f>G69/N69*100</f>
        <v>0</v>
      </c>
      <c r="H70" s="140">
        <f>H69/N69*100</f>
        <v>0</v>
      </c>
      <c r="I70" s="140">
        <f>I69/N69*100</f>
        <v>0</v>
      </c>
      <c r="J70" s="140">
        <f>J69/N69*100</f>
        <v>0</v>
      </c>
      <c r="K70" s="140">
        <f>K69/N69*100</f>
        <v>0</v>
      </c>
      <c r="L70" s="140">
        <f>L69/N69*100</f>
        <v>0</v>
      </c>
      <c r="M70" s="140">
        <f>M69/N69*100</f>
        <v>0</v>
      </c>
      <c r="N70" s="140">
        <f>SUM(E70:M70)</f>
        <v>100</v>
      </c>
      <c r="O70" s="54"/>
      <c r="P70" s="139" t="s">
        <v>41</v>
      </c>
      <c r="Q70" s="55"/>
      <c r="R70" s="140">
        <f>R69/N69*100</f>
        <v>14.545454545454545</v>
      </c>
      <c r="S70" s="140">
        <f>S69/N69*100</f>
        <v>0</v>
      </c>
      <c r="T70" s="140">
        <f>T69/N69*100</f>
        <v>40</v>
      </c>
      <c r="U70" s="140">
        <f>U69/N69*100</f>
        <v>0</v>
      </c>
      <c r="V70" s="140">
        <f>V69/N69*100</f>
        <v>0</v>
      </c>
      <c r="W70" s="140">
        <f>W69/N69*100</f>
        <v>45.454545454545453</v>
      </c>
      <c r="X70" s="140">
        <f>X69/N69*100</f>
        <v>0</v>
      </c>
      <c r="Y70" s="140">
        <f>Y69/N69*100</f>
        <v>0</v>
      </c>
      <c r="Z70" s="56"/>
      <c r="AA70" s="127"/>
      <c r="AB70" s="123"/>
      <c r="AC70" s="56"/>
      <c r="AD70" s="56"/>
      <c r="AE70" s="56"/>
      <c r="AF70" s="56"/>
      <c r="AG70" s="56"/>
      <c r="AH70" s="56"/>
      <c r="AI70" s="56"/>
      <c r="AJ70" s="56"/>
      <c r="AK70" s="56"/>
      <c r="AL70" s="141"/>
      <c r="AM70" s="56"/>
      <c r="AN70" s="123"/>
      <c r="AO70" s="56"/>
      <c r="AP70" s="56"/>
      <c r="AQ70" s="56"/>
      <c r="AR70" s="56"/>
      <c r="AS70" s="56"/>
      <c r="AT70" s="56"/>
      <c r="AU70" s="56"/>
      <c r="AV70" s="56"/>
      <c r="AW70" s="56"/>
    </row>
    <row r="71" spans="2:49" ht="5.0999999999999996" customHeight="1" thickBot="1"/>
    <row r="72" spans="2:49" ht="120" customHeight="1" thickBot="1">
      <c r="B72" s="142" t="s">
        <v>63</v>
      </c>
      <c r="D72" s="143" t="s">
        <v>1</v>
      </c>
      <c r="E72" s="144" t="s">
        <v>2</v>
      </c>
      <c r="F72" s="144" t="s">
        <v>3</v>
      </c>
      <c r="G72" s="144" t="s">
        <v>4</v>
      </c>
      <c r="H72" s="144" t="s">
        <v>5</v>
      </c>
      <c r="I72" s="144" t="s">
        <v>6</v>
      </c>
      <c r="J72" s="144" t="s">
        <v>7</v>
      </c>
      <c r="K72" s="144" t="s">
        <v>8</v>
      </c>
      <c r="L72" s="144" t="s">
        <v>9</v>
      </c>
      <c r="M72" s="144" t="s">
        <v>10</v>
      </c>
      <c r="N72" s="145" t="s">
        <v>11</v>
      </c>
      <c r="O72" s="145" t="s">
        <v>12</v>
      </c>
      <c r="P72" s="143" t="s">
        <v>13</v>
      </c>
      <c r="Q72" s="7"/>
      <c r="R72" s="146" t="s">
        <v>14</v>
      </c>
      <c r="S72" s="146" t="s">
        <v>15</v>
      </c>
      <c r="T72" s="146" t="s">
        <v>16</v>
      </c>
      <c r="U72" s="146" t="s">
        <v>17</v>
      </c>
      <c r="V72" s="146" t="s">
        <v>18</v>
      </c>
      <c r="W72" s="146" t="s">
        <v>19</v>
      </c>
      <c r="X72" s="147" t="s">
        <v>20</v>
      </c>
      <c r="Y72" s="147" t="s">
        <v>21</v>
      </c>
      <c r="Z72" s="10"/>
    </row>
    <row r="73" spans="2:49" ht="24.95" customHeight="1">
      <c r="B73" s="148"/>
      <c r="D73" s="12" t="s">
        <v>22</v>
      </c>
      <c r="E73" s="13"/>
      <c r="F73" s="14"/>
      <c r="G73" s="14"/>
      <c r="H73" s="14"/>
      <c r="I73" s="14"/>
      <c r="J73" s="14"/>
      <c r="K73" s="14"/>
      <c r="L73" s="14"/>
      <c r="M73" s="15"/>
      <c r="N73" s="16">
        <f>SUM(E73:M73)</f>
        <v>0</v>
      </c>
      <c r="O73" s="17"/>
      <c r="P73" s="18" t="s">
        <v>64</v>
      </c>
      <c r="Q73" s="19"/>
      <c r="R73" s="20"/>
      <c r="S73" s="21"/>
      <c r="T73" s="21"/>
      <c r="U73" s="21"/>
      <c r="V73" s="21"/>
      <c r="W73" s="21"/>
      <c r="X73" s="21"/>
      <c r="Y73" s="22"/>
      <c r="Z73" s="23"/>
    </row>
    <row r="74" spans="2:49" ht="24.95" customHeight="1">
      <c r="B74" s="148"/>
      <c r="D74" s="24" t="s">
        <v>23</v>
      </c>
      <c r="E74" s="25"/>
      <c r="F74" s="26"/>
      <c r="G74" s="26"/>
      <c r="H74" s="26"/>
      <c r="I74" s="26"/>
      <c r="J74" s="26"/>
      <c r="K74" s="26"/>
      <c r="L74" s="26"/>
      <c r="M74" s="27"/>
      <c r="N74" s="28">
        <f t="shared" ref="N74:N82" si="20">SUM(E74:M74)</f>
        <v>0</v>
      </c>
      <c r="O74" s="29"/>
      <c r="P74" s="30" t="s">
        <v>53</v>
      </c>
      <c r="Q74" s="19"/>
      <c r="R74" s="31"/>
      <c r="S74" s="32"/>
      <c r="T74" s="32"/>
      <c r="U74" s="32"/>
      <c r="V74" s="32"/>
      <c r="W74" s="32"/>
      <c r="X74" s="32"/>
      <c r="Y74" s="33"/>
      <c r="Z74" s="23"/>
    </row>
    <row r="75" spans="2:49" ht="24.95" customHeight="1">
      <c r="B75" s="148"/>
      <c r="D75" s="24" t="s">
        <v>25</v>
      </c>
      <c r="E75" s="25"/>
      <c r="F75" s="26"/>
      <c r="G75" s="26"/>
      <c r="H75" s="26"/>
      <c r="I75" s="26"/>
      <c r="J75" s="26"/>
      <c r="K75" s="26"/>
      <c r="L75" s="26"/>
      <c r="M75" s="27"/>
      <c r="N75" s="28">
        <f t="shared" si="20"/>
        <v>0</v>
      </c>
      <c r="O75" s="29"/>
      <c r="P75" s="30" t="s">
        <v>65</v>
      </c>
      <c r="Q75" s="19"/>
      <c r="R75" s="31"/>
      <c r="S75" s="32"/>
      <c r="T75" s="32"/>
      <c r="U75" s="32"/>
      <c r="V75" s="32"/>
      <c r="W75" s="32"/>
      <c r="X75" s="32"/>
      <c r="Y75" s="33"/>
      <c r="Z75" s="23"/>
    </row>
    <row r="76" spans="2:49" ht="24.95" customHeight="1">
      <c r="B76" s="148"/>
      <c r="D76" s="24" t="s">
        <v>27</v>
      </c>
      <c r="E76" s="25"/>
      <c r="F76" s="26"/>
      <c r="G76" s="26"/>
      <c r="H76" s="26"/>
      <c r="I76" s="26"/>
      <c r="J76" s="26"/>
      <c r="K76" s="26"/>
      <c r="L76" s="26"/>
      <c r="M76" s="27"/>
      <c r="N76" s="28">
        <f t="shared" si="20"/>
        <v>0</v>
      </c>
      <c r="O76" s="29"/>
      <c r="P76" s="30" t="s">
        <v>66</v>
      </c>
      <c r="Q76" s="19"/>
      <c r="R76" s="31"/>
      <c r="S76" s="32"/>
      <c r="T76" s="32"/>
      <c r="U76" s="32"/>
      <c r="V76" s="32"/>
      <c r="W76" s="32"/>
      <c r="X76" s="32"/>
      <c r="Y76" s="33"/>
      <c r="Z76" s="23"/>
    </row>
    <row r="77" spans="2:49" ht="24.95" customHeight="1">
      <c r="B77" s="148"/>
      <c r="D77" s="24" t="s">
        <v>29</v>
      </c>
      <c r="E77" s="25"/>
      <c r="F77" s="26"/>
      <c r="G77" s="26"/>
      <c r="H77" s="26"/>
      <c r="I77" s="26"/>
      <c r="J77" s="26"/>
      <c r="K77" s="26"/>
      <c r="L77" s="26"/>
      <c r="M77" s="27"/>
      <c r="N77" s="28">
        <f t="shared" si="20"/>
        <v>0</v>
      </c>
      <c r="O77" s="29"/>
      <c r="P77" s="30"/>
      <c r="Q77" s="19"/>
      <c r="R77" s="31"/>
      <c r="S77" s="32"/>
      <c r="T77" s="32"/>
      <c r="U77" s="32"/>
      <c r="V77" s="32"/>
      <c r="W77" s="32"/>
      <c r="X77" s="32"/>
      <c r="Y77" s="33"/>
      <c r="Z77" s="23"/>
    </row>
    <row r="78" spans="2:49" ht="24.95" customHeight="1">
      <c r="B78" s="148"/>
      <c r="D78" s="24" t="s">
        <v>31</v>
      </c>
      <c r="E78" s="25"/>
      <c r="F78" s="26"/>
      <c r="G78" s="26"/>
      <c r="H78" s="26"/>
      <c r="I78" s="26"/>
      <c r="J78" s="26"/>
      <c r="K78" s="26"/>
      <c r="L78" s="26"/>
      <c r="M78" s="27"/>
      <c r="N78" s="28">
        <f t="shared" si="20"/>
        <v>0</v>
      </c>
      <c r="O78" s="29"/>
      <c r="P78" s="30" t="s">
        <v>67</v>
      </c>
      <c r="Q78" s="19"/>
      <c r="R78" s="31"/>
      <c r="S78" s="32"/>
      <c r="T78" s="32"/>
      <c r="U78" s="32"/>
      <c r="V78" s="32"/>
      <c r="W78" s="32"/>
      <c r="X78" s="32"/>
      <c r="Y78" s="33"/>
      <c r="Z78" s="23"/>
    </row>
    <row r="79" spans="2:49" ht="24.95" customHeight="1">
      <c r="B79" s="148"/>
      <c r="D79" s="24" t="s">
        <v>33</v>
      </c>
      <c r="E79" s="25"/>
      <c r="F79" s="26"/>
      <c r="G79" s="26"/>
      <c r="H79" s="26"/>
      <c r="I79" s="26"/>
      <c r="J79" s="26"/>
      <c r="K79" s="26"/>
      <c r="L79" s="26"/>
      <c r="M79" s="27"/>
      <c r="N79" s="28">
        <f t="shared" si="20"/>
        <v>0</v>
      </c>
      <c r="O79" s="29"/>
      <c r="P79" s="30" t="s">
        <v>68</v>
      </c>
      <c r="Q79" s="19"/>
      <c r="R79" s="31"/>
      <c r="S79" s="32"/>
      <c r="T79" s="32"/>
      <c r="U79" s="32"/>
      <c r="V79" s="32"/>
      <c r="W79" s="32"/>
      <c r="X79" s="32"/>
      <c r="Y79" s="33"/>
      <c r="Z79" s="23"/>
    </row>
    <row r="80" spans="2:49" ht="24.95" customHeight="1">
      <c r="B80" s="148"/>
      <c r="D80" s="24" t="s">
        <v>35</v>
      </c>
      <c r="E80" s="25"/>
      <c r="F80" s="26"/>
      <c r="G80" s="26"/>
      <c r="H80" s="26"/>
      <c r="I80" s="26"/>
      <c r="J80" s="26"/>
      <c r="K80" s="26"/>
      <c r="L80" s="26"/>
      <c r="M80" s="27"/>
      <c r="N80" s="28">
        <f t="shared" si="20"/>
        <v>0</v>
      </c>
      <c r="O80" s="29"/>
      <c r="P80" s="30" t="s">
        <v>69</v>
      </c>
      <c r="Q80" s="19"/>
      <c r="R80" s="31"/>
      <c r="S80" s="32"/>
      <c r="T80" s="32"/>
      <c r="U80" s="32"/>
      <c r="V80" s="32"/>
      <c r="W80" s="32"/>
      <c r="X80" s="32"/>
      <c r="Y80" s="33"/>
      <c r="Z80" s="23"/>
    </row>
    <row r="81" spans="2:26" ht="24.95" customHeight="1">
      <c r="B81" s="148"/>
      <c r="D81" s="34" t="s">
        <v>37</v>
      </c>
      <c r="E81" s="25"/>
      <c r="F81" s="26"/>
      <c r="G81" s="26"/>
      <c r="H81" s="26"/>
      <c r="I81" s="26"/>
      <c r="J81" s="26"/>
      <c r="K81" s="26"/>
      <c r="L81" s="26"/>
      <c r="M81" s="27"/>
      <c r="N81" s="35">
        <f t="shared" si="20"/>
        <v>0</v>
      </c>
      <c r="O81" s="29"/>
      <c r="P81" s="30"/>
      <c r="Q81" s="19"/>
      <c r="R81" s="31"/>
      <c r="S81" s="32"/>
      <c r="T81" s="32"/>
      <c r="U81" s="32"/>
      <c r="V81" s="32"/>
      <c r="W81" s="32"/>
      <c r="X81" s="32"/>
      <c r="Y81" s="33"/>
      <c r="Z81" s="23"/>
    </row>
    <row r="82" spans="2:26" ht="24.95" customHeight="1" thickBot="1">
      <c r="B82" s="148"/>
      <c r="D82" s="36" t="s">
        <v>38</v>
      </c>
      <c r="E82" s="37"/>
      <c r="F82" s="38"/>
      <c r="G82" s="38"/>
      <c r="H82" s="38"/>
      <c r="I82" s="38"/>
      <c r="J82" s="38"/>
      <c r="K82" s="38"/>
      <c r="L82" s="38"/>
      <c r="M82" s="39"/>
      <c r="N82" s="40">
        <f t="shared" si="20"/>
        <v>0</v>
      </c>
      <c r="O82" s="41"/>
      <c r="P82" s="42" t="s">
        <v>39</v>
      </c>
      <c r="Q82" s="19"/>
      <c r="R82" s="43"/>
      <c r="S82" s="44"/>
      <c r="T82" s="44"/>
      <c r="U82" s="44"/>
      <c r="V82" s="44"/>
      <c r="W82" s="44"/>
      <c r="X82" s="44"/>
      <c r="Y82" s="45"/>
      <c r="Z82" s="23"/>
    </row>
    <row r="83" spans="2:26" ht="24.95" customHeight="1" thickBot="1">
      <c r="B83" s="148"/>
      <c r="D83" s="149" t="s">
        <v>40</v>
      </c>
      <c r="E83" s="150">
        <f t="shared" ref="E83:M83" si="21">SUM(E73:E82)</f>
        <v>0</v>
      </c>
      <c r="F83" s="150">
        <f t="shared" si="21"/>
        <v>0</v>
      </c>
      <c r="G83" s="150">
        <f t="shared" si="21"/>
        <v>0</v>
      </c>
      <c r="H83" s="150">
        <f t="shared" si="21"/>
        <v>0</v>
      </c>
      <c r="I83" s="150">
        <f t="shared" si="21"/>
        <v>0</v>
      </c>
      <c r="J83" s="150">
        <f t="shared" si="21"/>
        <v>0</v>
      </c>
      <c r="K83" s="150">
        <f t="shared" si="21"/>
        <v>0</v>
      </c>
      <c r="L83" s="150">
        <f t="shared" si="21"/>
        <v>0</v>
      </c>
      <c r="M83" s="150">
        <f t="shared" si="21"/>
        <v>0</v>
      </c>
      <c r="N83" s="150">
        <f>SUM(N73:N82)</f>
        <v>0</v>
      </c>
      <c r="O83" s="151">
        <f>SUM(O73:O82)/9</f>
        <v>0</v>
      </c>
      <c r="P83" s="149" t="s">
        <v>40</v>
      </c>
      <c r="Q83" s="19"/>
      <c r="R83" s="152">
        <f t="shared" ref="R83:Y83" si="22">SUM(R73:R82)</f>
        <v>0</v>
      </c>
      <c r="S83" s="152">
        <f t="shared" si="22"/>
        <v>0</v>
      </c>
      <c r="T83" s="152">
        <f t="shared" si="22"/>
        <v>0</v>
      </c>
      <c r="U83" s="152">
        <f t="shared" si="22"/>
        <v>0</v>
      </c>
      <c r="V83" s="152">
        <f t="shared" si="22"/>
        <v>0</v>
      </c>
      <c r="W83" s="152">
        <f t="shared" si="22"/>
        <v>0</v>
      </c>
      <c r="X83" s="152">
        <f t="shared" si="22"/>
        <v>0</v>
      </c>
      <c r="Y83" s="152">
        <f t="shared" si="22"/>
        <v>0</v>
      </c>
      <c r="Z83" s="23"/>
    </row>
    <row r="84" spans="2:26" ht="24.95" customHeight="1" thickBot="1">
      <c r="B84" s="153"/>
      <c r="D84" s="154" t="s">
        <v>41</v>
      </c>
      <c r="E84" s="155" t="e">
        <f>E83/N83*100</f>
        <v>#DIV/0!</v>
      </c>
      <c r="F84" s="155" t="e">
        <f>F83/N83*100</f>
        <v>#DIV/0!</v>
      </c>
      <c r="G84" s="155" t="e">
        <f>G83/N83*100</f>
        <v>#DIV/0!</v>
      </c>
      <c r="H84" s="155" t="e">
        <f>H83/N83*100</f>
        <v>#DIV/0!</v>
      </c>
      <c r="I84" s="155" t="e">
        <f>I83/N83*100</f>
        <v>#DIV/0!</v>
      </c>
      <c r="J84" s="155" t="e">
        <f>J83/N83*100</f>
        <v>#DIV/0!</v>
      </c>
      <c r="K84" s="155" t="e">
        <f>K83/N83*100</f>
        <v>#DIV/0!</v>
      </c>
      <c r="L84" s="155" t="e">
        <f>L83/N83*100</f>
        <v>#DIV/0!</v>
      </c>
      <c r="M84" s="155" t="e">
        <f>M83/N83*100</f>
        <v>#DIV/0!</v>
      </c>
      <c r="N84" s="155" t="e">
        <f>SUM(E84:M84)</f>
        <v>#DIV/0!</v>
      </c>
      <c r="O84" s="54"/>
      <c r="P84" s="154" t="s">
        <v>41</v>
      </c>
      <c r="Q84" s="55"/>
      <c r="R84" s="155" t="e">
        <f>R83/N83*100</f>
        <v>#DIV/0!</v>
      </c>
      <c r="S84" s="155" t="e">
        <f>S83/N83*100</f>
        <v>#DIV/0!</v>
      </c>
      <c r="T84" s="155" t="e">
        <f>T83/N83*100</f>
        <v>#DIV/0!</v>
      </c>
      <c r="U84" s="155" t="e">
        <f>U83/N83*100</f>
        <v>#DIV/0!</v>
      </c>
      <c r="V84" s="155" t="e">
        <f>V83/N83*100</f>
        <v>#DIV/0!</v>
      </c>
      <c r="W84" s="155" t="e">
        <f>W83/N83*100</f>
        <v>#DIV/0!</v>
      </c>
      <c r="X84" s="155" t="e">
        <f>X83/N83*100</f>
        <v>#DIV/0!</v>
      </c>
      <c r="Y84" s="155" t="e">
        <f>Y83/N83*100</f>
        <v>#DIV/0!</v>
      </c>
      <c r="Z84" s="56"/>
    </row>
    <row r="85" spans="2:26" ht="5.0999999999999996" customHeight="1" thickBot="1"/>
    <row r="86" spans="2:26" ht="120" customHeight="1" thickBot="1">
      <c r="B86" s="156" t="s">
        <v>70</v>
      </c>
      <c r="D86" s="157" t="s">
        <v>1</v>
      </c>
      <c r="E86" s="158" t="s">
        <v>2</v>
      </c>
      <c r="F86" s="158" t="s">
        <v>3</v>
      </c>
      <c r="G86" s="158" t="s">
        <v>4</v>
      </c>
      <c r="H86" s="158" t="s">
        <v>5</v>
      </c>
      <c r="I86" s="158" t="s">
        <v>6</v>
      </c>
      <c r="J86" s="158" t="s">
        <v>7</v>
      </c>
      <c r="K86" s="158" t="s">
        <v>8</v>
      </c>
      <c r="L86" s="158" t="s">
        <v>9</v>
      </c>
      <c r="M86" s="158" t="s">
        <v>10</v>
      </c>
      <c r="N86" s="159" t="s">
        <v>11</v>
      </c>
      <c r="O86" s="159" t="s">
        <v>12</v>
      </c>
      <c r="P86" s="157" t="s">
        <v>13</v>
      </c>
      <c r="Q86" s="7"/>
      <c r="R86" s="160" t="s">
        <v>14</v>
      </c>
      <c r="S86" s="160" t="s">
        <v>15</v>
      </c>
      <c r="T86" s="160" t="s">
        <v>16</v>
      </c>
      <c r="U86" s="160" t="s">
        <v>17</v>
      </c>
      <c r="V86" s="160" t="s">
        <v>18</v>
      </c>
      <c r="W86" s="160" t="s">
        <v>19</v>
      </c>
      <c r="X86" s="161" t="s">
        <v>20</v>
      </c>
      <c r="Y86" s="161" t="s">
        <v>21</v>
      </c>
      <c r="Z86" s="10"/>
    </row>
    <row r="87" spans="2:26" ht="24.95" customHeight="1">
      <c r="B87" s="162"/>
      <c r="D87" s="12" t="s">
        <v>22</v>
      </c>
      <c r="E87" s="13"/>
      <c r="F87" s="14"/>
      <c r="G87" s="14"/>
      <c r="H87" s="14"/>
      <c r="I87" s="14"/>
      <c r="J87" s="14"/>
      <c r="K87" s="14"/>
      <c r="L87" s="14"/>
      <c r="M87" s="15"/>
      <c r="N87" s="16">
        <f>SUM(E87:M87)</f>
        <v>0</v>
      </c>
      <c r="O87" s="17"/>
      <c r="P87" s="18" t="s">
        <v>71</v>
      </c>
      <c r="Q87" s="19"/>
      <c r="R87" s="20"/>
      <c r="S87" s="21"/>
      <c r="T87" s="21"/>
      <c r="U87" s="21"/>
      <c r="V87" s="21"/>
      <c r="W87" s="21"/>
      <c r="X87" s="21"/>
      <c r="Y87" s="22"/>
      <c r="Z87" s="23"/>
    </row>
    <row r="88" spans="2:26" ht="24.95" customHeight="1">
      <c r="B88" s="162"/>
      <c r="D88" s="24" t="s">
        <v>23</v>
      </c>
      <c r="E88" s="25"/>
      <c r="F88" s="26"/>
      <c r="G88" s="26"/>
      <c r="H88" s="26"/>
      <c r="I88" s="26"/>
      <c r="J88" s="26"/>
      <c r="K88" s="26"/>
      <c r="L88" s="26"/>
      <c r="M88" s="27"/>
      <c r="N88" s="28">
        <f t="shared" ref="N88:N96" si="23">SUM(E88:M88)</f>
        <v>0</v>
      </c>
      <c r="O88" s="29"/>
      <c r="P88" s="30" t="s">
        <v>53</v>
      </c>
      <c r="Q88" s="19"/>
      <c r="R88" s="31"/>
      <c r="S88" s="32"/>
      <c r="T88" s="32"/>
      <c r="U88" s="32"/>
      <c r="V88" s="32"/>
      <c r="W88" s="32"/>
      <c r="X88" s="32"/>
      <c r="Y88" s="33"/>
      <c r="Z88" s="23"/>
    </row>
    <row r="89" spans="2:26" ht="24.95" customHeight="1">
      <c r="B89" s="162"/>
      <c r="D89" s="24" t="s">
        <v>25</v>
      </c>
      <c r="E89" s="25"/>
      <c r="F89" s="26"/>
      <c r="G89" s="26"/>
      <c r="H89" s="26"/>
      <c r="I89" s="26"/>
      <c r="J89" s="26"/>
      <c r="K89" s="26"/>
      <c r="L89" s="26"/>
      <c r="M89" s="27"/>
      <c r="N89" s="28">
        <f t="shared" si="23"/>
        <v>0</v>
      </c>
      <c r="O89" s="29"/>
      <c r="P89" s="30"/>
      <c r="Q89" s="19"/>
      <c r="R89" s="31"/>
      <c r="S89" s="32"/>
      <c r="T89" s="32"/>
      <c r="U89" s="32"/>
      <c r="V89" s="32"/>
      <c r="W89" s="32"/>
      <c r="X89" s="32"/>
      <c r="Y89" s="33"/>
      <c r="Z89" s="23"/>
    </row>
    <row r="90" spans="2:26" ht="24.95" customHeight="1">
      <c r="B90" s="162"/>
      <c r="D90" s="24" t="s">
        <v>27</v>
      </c>
      <c r="E90" s="25"/>
      <c r="F90" s="26"/>
      <c r="G90" s="26"/>
      <c r="H90" s="26"/>
      <c r="I90" s="26"/>
      <c r="J90" s="26"/>
      <c r="K90" s="26"/>
      <c r="L90" s="26"/>
      <c r="M90" s="27"/>
      <c r="N90" s="28">
        <f t="shared" si="23"/>
        <v>0</v>
      </c>
      <c r="O90" s="29"/>
      <c r="P90" s="30" t="s">
        <v>72</v>
      </c>
      <c r="Q90" s="19"/>
      <c r="R90" s="31"/>
      <c r="S90" s="32"/>
      <c r="T90" s="32"/>
      <c r="U90" s="32"/>
      <c r="V90" s="32"/>
      <c r="W90" s="32"/>
      <c r="X90" s="32"/>
      <c r="Y90" s="33"/>
      <c r="Z90" s="23"/>
    </row>
    <row r="91" spans="2:26" ht="24.95" customHeight="1">
      <c r="B91" s="162"/>
      <c r="D91" s="24" t="s">
        <v>29</v>
      </c>
      <c r="E91" s="25"/>
      <c r="F91" s="26"/>
      <c r="G91" s="26"/>
      <c r="H91" s="26"/>
      <c r="I91" s="26"/>
      <c r="J91" s="26"/>
      <c r="K91" s="26"/>
      <c r="L91" s="26"/>
      <c r="M91" s="27"/>
      <c r="N91" s="28">
        <f t="shared" si="23"/>
        <v>0</v>
      </c>
      <c r="O91" s="29"/>
      <c r="P91" s="30"/>
      <c r="Q91" s="19"/>
      <c r="R91" s="31"/>
      <c r="S91" s="32"/>
      <c r="T91" s="32"/>
      <c r="U91" s="32"/>
      <c r="V91" s="32"/>
      <c r="W91" s="32"/>
      <c r="X91" s="32"/>
      <c r="Y91" s="33"/>
      <c r="Z91" s="23"/>
    </row>
    <row r="92" spans="2:26" ht="24.95" customHeight="1">
      <c r="B92" s="162"/>
      <c r="D92" s="24" t="s">
        <v>31</v>
      </c>
      <c r="E92" s="25"/>
      <c r="F92" s="26"/>
      <c r="G92" s="26"/>
      <c r="H92" s="26"/>
      <c r="I92" s="26"/>
      <c r="J92" s="26"/>
      <c r="K92" s="26"/>
      <c r="L92" s="26"/>
      <c r="M92" s="27"/>
      <c r="N92" s="28">
        <f t="shared" si="23"/>
        <v>0</v>
      </c>
      <c r="O92" s="29"/>
      <c r="P92" s="30" t="s">
        <v>73</v>
      </c>
      <c r="Q92" s="19"/>
      <c r="R92" s="31"/>
      <c r="S92" s="32"/>
      <c r="T92" s="32"/>
      <c r="U92" s="32"/>
      <c r="V92" s="32"/>
      <c r="W92" s="32"/>
      <c r="X92" s="32"/>
      <c r="Y92" s="33"/>
      <c r="Z92" s="23"/>
    </row>
    <row r="93" spans="2:26" ht="24.95" customHeight="1">
      <c r="B93" s="162"/>
      <c r="D93" s="24" t="s">
        <v>33</v>
      </c>
      <c r="E93" s="25"/>
      <c r="F93" s="26"/>
      <c r="G93" s="26"/>
      <c r="H93" s="26"/>
      <c r="I93" s="26"/>
      <c r="J93" s="26"/>
      <c r="K93" s="26"/>
      <c r="L93" s="26"/>
      <c r="M93" s="27"/>
      <c r="N93" s="28">
        <f t="shared" si="23"/>
        <v>0</v>
      </c>
      <c r="O93" s="29"/>
      <c r="P93" s="30" t="s">
        <v>68</v>
      </c>
      <c r="Q93" s="19"/>
      <c r="R93" s="31"/>
      <c r="S93" s="32"/>
      <c r="T93" s="32"/>
      <c r="U93" s="32"/>
      <c r="V93" s="32"/>
      <c r="W93" s="32"/>
      <c r="X93" s="32"/>
      <c r="Y93" s="33"/>
      <c r="Z93" s="23"/>
    </row>
    <row r="94" spans="2:26" ht="24.95" customHeight="1">
      <c r="B94" s="162"/>
      <c r="D94" s="24" t="s">
        <v>35</v>
      </c>
      <c r="E94" s="25"/>
      <c r="F94" s="26"/>
      <c r="G94" s="26"/>
      <c r="H94" s="26"/>
      <c r="I94" s="26"/>
      <c r="J94" s="26"/>
      <c r="K94" s="26"/>
      <c r="L94" s="26"/>
      <c r="M94" s="27"/>
      <c r="N94" s="28">
        <f t="shared" si="23"/>
        <v>0</v>
      </c>
      <c r="O94" s="29"/>
      <c r="P94" s="30" t="s">
        <v>69</v>
      </c>
      <c r="Q94" s="19"/>
      <c r="R94" s="31"/>
      <c r="S94" s="32"/>
      <c r="T94" s="32"/>
      <c r="U94" s="32"/>
      <c r="V94" s="32"/>
      <c r="W94" s="32"/>
      <c r="X94" s="32"/>
      <c r="Y94" s="33"/>
      <c r="Z94" s="23"/>
    </row>
    <row r="95" spans="2:26" ht="24.95" customHeight="1">
      <c r="B95" s="162"/>
      <c r="D95" s="34" t="s">
        <v>37</v>
      </c>
      <c r="E95" s="25"/>
      <c r="F95" s="26"/>
      <c r="G95" s="26"/>
      <c r="H95" s="26"/>
      <c r="I95" s="26"/>
      <c r="J95" s="26"/>
      <c r="K95" s="26"/>
      <c r="L95" s="26"/>
      <c r="M95" s="27"/>
      <c r="N95" s="35">
        <f t="shared" si="23"/>
        <v>0</v>
      </c>
      <c r="O95" s="29"/>
      <c r="P95" s="30"/>
      <c r="Q95" s="19"/>
      <c r="R95" s="31"/>
      <c r="S95" s="32"/>
      <c r="T95" s="32"/>
      <c r="U95" s="32"/>
      <c r="V95" s="32"/>
      <c r="W95" s="32"/>
      <c r="X95" s="32"/>
      <c r="Y95" s="33"/>
      <c r="Z95" s="23"/>
    </row>
    <row r="96" spans="2:26" ht="24.95" customHeight="1" thickBot="1">
      <c r="B96" s="162"/>
      <c r="D96" s="36" t="s">
        <v>38</v>
      </c>
      <c r="E96" s="37"/>
      <c r="F96" s="38"/>
      <c r="G96" s="38"/>
      <c r="H96" s="38"/>
      <c r="I96" s="38"/>
      <c r="J96" s="38"/>
      <c r="K96" s="38"/>
      <c r="L96" s="38"/>
      <c r="M96" s="39"/>
      <c r="N96" s="40">
        <f t="shared" si="23"/>
        <v>0</v>
      </c>
      <c r="O96" s="41"/>
      <c r="P96" s="42" t="s">
        <v>39</v>
      </c>
      <c r="Q96" s="19"/>
      <c r="R96" s="43"/>
      <c r="S96" s="44"/>
      <c r="T96" s="44"/>
      <c r="U96" s="44"/>
      <c r="V96" s="44"/>
      <c r="W96" s="44"/>
      <c r="X96" s="44"/>
      <c r="Y96" s="45"/>
      <c r="Z96" s="23"/>
    </row>
    <row r="97" spans="2:49" ht="24.95" customHeight="1" thickBot="1">
      <c r="B97" s="162"/>
      <c r="D97" s="163" t="s">
        <v>40</v>
      </c>
      <c r="E97" s="164">
        <f t="shared" ref="E97:M97" si="24">SUM(E87:E96)</f>
        <v>0</v>
      </c>
      <c r="F97" s="164">
        <f t="shared" si="24"/>
        <v>0</v>
      </c>
      <c r="G97" s="164">
        <f t="shared" si="24"/>
        <v>0</v>
      </c>
      <c r="H97" s="164">
        <f t="shared" si="24"/>
        <v>0</v>
      </c>
      <c r="I97" s="164">
        <f t="shared" si="24"/>
        <v>0</v>
      </c>
      <c r="J97" s="164">
        <f t="shared" si="24"/>
        <v>0</v>
      </c>
      <c r="K97" s="164">
        <f t="shared" si="24"/>
        <v>0</v>
      </c>
      <c r="L97" s="164">
        <f t="shared" si="24"/>
        <v>0</v>
      </c>
      <c r="M97" s="164">
        <f t="shared" si="24"/>
        <v>0</v>
      </c>
      <c r="N97" s="164">
        <f>SUM(N87:N96)</f>
        <v>0</v>
      </c>
      <c r="O97" s="165">
        <f>SUM(O87:O96)/9</f>
        <v>0</v>
      </c>
      <c r="P97" s="163" t="s">
        <v>40</v>
      </c>
      <c r="Q97" s="19"/>
      <c r="R97" s="166">
        <f t="shared" ref="R97:Y97" si="25">SUM(R87:R96)</f>
        <v>0</v>
      </c>
      <c r="S97" s="166">
        <f t="shared" si="25"/>
        <v>0</v>
      </c>
      <c r="T97" s="166">
        <f t="shared" si="25"/>
        <v>0</v>
      </c>
      <c r="U97" s="166">
        <f t="shared" si="25"/>
        <v>0</v>
      </c>
      <c r="V97" s="166">
        <f t="shared" si="25"/>
        <v>0</v>
      </c>
      <c r="W97" s="166">
        <f t="shared" si="25"/>
        <v>0</v>
      </c>
      <c r="X97" s="166">
        <f t="shared" si="25"/>
        <v>0</v>
      </c>
      <c r="Y97" s="166">
        <f t="shared" si="25"/>
        <v>0</v>
      </c>
      <c r="Z97" s="23"/>
    </row>
    <row r="98" spans="2:49" ht="24.95" customHeight="1" thickBot="1">
      <c r="B98" s="167"/>
      <c r="D98" s="168" t="s">
        <v>41</v>
      </c>
      <c r="E98" s="169" t="e">
        <f>E97/N97*100</f>
        <v>#DIV/0!</v>
      </c>
      <c r="F98" s="169" t="e">
        <f>F97/N97*100</f>
        <v>#DIV/0!</v>
      </c>
      <c r="G98" s="169" t="e">
        <f>G97/N97*100</f>
        <v>#DIV/0!</v>
      </c>
      <c r="H98" s="169" t="e">
        <f>H97/N97*100</f>
        <v>#DIV/0!</v>
      </c>
      <c r="I98" s="169" t="e">
        <f>I97/N97*100</f>
        <v>#DIV/0!</v>
      </c>
      <c r="J98" s="169" t="e">
        <f>J97/N97*100</f>
        <v>#DIV/0!</v>
      </c>
      <c r="K98" s="169" t="e">
        <f>K97/N97*100</f>
        <v>#DIV/0!</v>
      </c>
      <c r="L98" s="169" t="e">
        <f>L97/N97*100</f>
        <v>#DIV/0!</v>
      </c>
      <c r="M98" s="169" t="e">
        <f>M97/N97*100</f>
        <v>#DIV/0!</v>
      </c>
      <c r="N98" s="169" t="e">
        <f>SUM(E98:M98)</f>
        <v>#DIV/0!</v>
      </c>
      <c r="O98" s="54"/>
      <c r="P98" s="168" t="s">
        <v>41</v>
      </c>
      <c r="Q98" s="55"/>
      <c r="R98" s="169" t="e">
        <f>R97/N97*100</f>
        <v>#DIV/0!</v>
      </c>
      <c r="S98" s="169" t="e">
        <f>S97/N97*100</f>
        <v>#DIV/0!</v>
      </c>
      <c r="T98" s="169" t="e">
        <f>T97/N97*100</f>
        <v>#DIV/0!</v>
      </c>
      <c r="U98" s="169" t="e">
        <f>U97/N97*100</f>
        <v>#DIV/0!</v>
      </c>
      <c r="V98" s="169" t="e">
        <f>V97/N97*100</f>
        <v>#DIV/0!</v>
      </c>
      <c r="W98" s="169" t="e">
        <f>W97/N97*100</f>
        <v>#DIV/0!</v>
      </c>
      <c r="X98" s="169" t="e">
        <f>X97/N97*100</f>
        <v>#DIV/0!</v>
      </c>
      <c r="Y98" s="169" t="e">
        <f>Y97/N97*100</f>
        <v>#DIV/0!</v>
      </c>
      <c r="Z98" s="56"/>
    </row>
    <row r="99" spans="2:49" ht="5.0999999999999996" customHeight="1" thickBot="1"/>
    <row r="100" spans="2:49" ht="120" customHeight="1" thickBot="1">
      <c r="B100" s="87" t="s">
        <v>74</v>
      </c>
      <c r="D100" s="88" t="s">
        <v>1</v>
      </c>
      <c r="E100" s="89" t="s">
        <v>2</v>
      </c>
      <c r="F100" s="89" t="s">
        <v>3</v>
      </c>
      <c r="G100" s="89" t="s">
        <v>4</v>
      </c>
      <c r="H100" s="89" t="s">
        <v>5</v>
      </c>
      <c r="I100" s="89" t="s">
        <v>6</v>
      </c>
      <c r="J100" s="89" t="s">
        <v>7</v>
      </c>
      <c r="K100" s="89" t="s">
        <v>8</v>
      </c>
      <c r="L100" s="89" t="s">
        <v>9</v>
      </c>
      <c r="M100" s="89" t="s">
        <v>10</v>
      </c>
      <c r="N100" s="90" t="s">
        <v>11</v>
      </c>
      <c r="O100" s="90" t="s">
        <v>12</v>
      </c>
      <c r="P100" s="88" t="s">
        <v>13</v>
      </c>
      <c r="R100" s="91" t="s">
        <v>14</v>
      </c>
      <c r="S100" s="91" t="s">
        <v>15</v>
      </c>
      <c r="T100" s="91" t="s">
        <v>16</v>
      </c>
      <c r="U100" s="91" t="s">
        <v>17</v>
      </c>
      <c r="V100" s="91" t="s">
        <v>18</v>
      </c>
      <c r="W100" s="91" t="s">
        <v>19</v>
      </c>
      <c r="X100" s="92" t="s">
        <v>20</v>
      </c>
      <c r="Y100" s="92" t="s">
        <v>21</v>
      </c>
      <c r="AA100" s="170" t="s">
        <v>75</v>
      </c>
      <c r="AB100" s="171" t="s">
        <v>1</v>
      </c>
      <c r="AC100" s="172" t="s">
        <v>2</v>
      </c>
      <c r="AD100" s="172" t="s">
        <v>3</v>
      </c>
      <c r="AE100" s="172" t="s">
        <v>4</v>
      </c>
      <c r="AF100" s="172" t="s">
        <v>5</v>
      </c>
      <c r="AG100" s="172" t="s">
        <v>6</v>
      </c>
      <c r="AH100" s="172" t="s">
        <v>7</v>
      </c>
      <c r="AI100" s="172" t="s">
        <v>8</v>
      </c>
      <c r="AJ100" s="172" t="s">
        <v>9</v>
      </c>
      <c r="AK100" s="172" t="s">
        <v>10</v>
      </c>
      <c r="AL100" s="173" t="s">
        <v>11</v>
      </c>
      <c r="AM100" s="173" t="s">
        <v>12</v>
      </c>
      <c r="AN100" s="171" t="s">
        <v>13</v>
      </c>
      <c r="AO100" s="7"/>
      <c r="AP100" s="174" t="s">
        <v>14</v>
      </c>
      <c r="AQ100" s="174" t="s">
        <v>15</v>
      </c>
      <c r="AR100" s="174" t="s">
        <v>16</v>
      </c>
      <c r="AS100" s="174" t="s">
        <v>17</v>
      </c>
      <c r="AT100" s="174" t="s">
        <v>18</v>
      </c>
      <c r="AU100" s="174" t="s">
        <v>19</v>
      </c>
      <c r="AV100" s="175" t="s">
        <v>20</v>
      </c>
      <c r="AW100" s="175" t="s">
        <v>21</v>
      </c>
    </row>
    <row r="101" spans="2:49" ht="24.95" customHeight="1">
      <c r="B101" s="93"/>
      <c r="D101" s="12" t="s">
        <v>22</v>
      </c>
      <c r="E101" s="13">
        <f>E59+E73+E87</f>
        <v>2</v>
      </c>
      <c r="F101" s="14">
        <f t="shared" ref="F101:M101" si="26">F59+F73+F87</f>
        <v>3</v>
      </c>
      <c r="G101" s="176">
        <f t="shared" si="26"/>
        <v>0</v>
      </c>
      <c r="H101" s="176">
        <f t="shared" si="26"/>
        <v>0</v>
      </c>
      <c r="I101" s="176">
        <f t="shared" si="26"/>
        <v>0</v>
      </c>
      <c r="J101" s="176">
        <f t="shared" si="26"/>
        <v>0</v>
      </c>
      <c r="K101" s="14">
        <f t="shared" si="26"/>
        <v>0</v>
      </c>
      <c r="L101" s="176">
        <f t="shared" si="26"/>
        <v>0</v>
      </c>
      <c r="M101" s="177">
        <f t="shared" si="26"/>
        <v>0</v>
      </c>
      <c r="N101" s="16">
        <f>SUM(E101:M101)</f>
        <v>5</v>
      </c>
      <c r="O101" s="17">
        <f>(O59+O73+O87)/3</f>
        <v>0.66666666666666663</v>
      </c>
      <c r="P101" s="18" t="s">
        <v>52</v>
      </c>
      <c r="R101" s="20">
        <f>R59+R73+R87</f>
        <v>2</v>
      </c>
      <c r="S101" s="21">
        <f t="shared" ref="S101:Y101" si="27">S59+S73+S87</f>
        <v>0</v>
      </c>
      <c r="T101" s="21">
        <f t="shared" si="27"/>
        <v>3</v>
      </c>
      <c r="U101" s="178">
        <f t="shared" si="27"/>
        <v>0</v>
      </c>
      <c r="V101" s="21">
        <f t="shared" si="27"/>
        <v>0</v>
      </c>
      <c r="W101" s="178">
        <f t="shared" si="27"/>
        <v>0</v>
      </c>
      <c r="X101" s="178">
        <f t="shared" si="27"/>
        <v>0</v>
      </c>
      <c r="Y101" s="179">
        <f t="shared" si="27"/>
        <v>0</v>
      </c>
      <c r="AA101" s="180"/>
      <c r="AB101" s="12" t="s">
        <v>22</v>
      </c>
      <c r="AC101" s="13">
        <f>E45+E101</f>
        <v>5</v>
      </c>
      <c r="AD101" s="14">
        <f t="shared" ref="AD101:AK101" si="28">F45+F101</f>
        <v>4</v>
      </c>
      <c r="AE101" s="176">
        <f t="shared" si="28"/>
        <v>0</v>
      </c>
      <c r="AF101" s="176">
        <f t="shared" si="28"/>
        <v>0</v>
      </c>
      <c r="AG101" s="14">
        <f t="shared" si="28"/>
        <v>0</v>
      </c>
      <c r="AH101" s="176">
        <f t="shared" si="28"/>
        <v>0</v>
      </c>
      <c r="AI101" s="14">
        <f t="shared" si="28"/>
        <v>0</v>
      </c>
      <c r="AJ101" s="14">
        <f t="shared" si="28"/>
        <v>0</v>
      </c>
      <c r="AK101" s="177">
        <f t="shared" si="28"/>
        <v>0</v>
      </c>
      <c r="AL101" s="16">
        <f>SUM(AC101:AK101)</f>
        <v>9</v>
      </c>
      <c r="AM101" s="17">
        <f>(O45+O101)/2</f>
        <v>1.5</v>
      </c>
      <c r="AN101" s="18" t="s">
        <v>61</v>
      </c>
      <c r="AO101" s="19"/>
      <c r="AP101" s="20">
        <f>R45+R101</f>
        <v>5</v>
      </c>
      <c r="AQ101" s="21">
        <f t="shared" ref="AQ101:AW101" si="29">S45+S101</f>
        <v>0</v>
      </c>
      <c r="AR101" s="21">
        <f t="shared" si="29"/>
        <v>4</v>
      </c>
      <c r="AS101" s="178">
        <f t="shared" si="29"/>
        <v>0</v>
      </c>
      <c r="AT101" s="21">
        <f t="shared" si="29"/>
        <v>0</v>
      </c>
      <c r="AU101" s="178">
        <f t="shared" si="29"/>
        <v>0</v>
      </c>
      <c r="AV101" s="178">
        <f t="shared" si="29"/>
        <v>0</v>
      </c>
      <c r="AW101" s="179">
        <f t="shared" si="29"/>
        <v>0</v>
      </c>
    </row>
    <row r="102" spans="2:49" ht="24.95" customHeight="1">
      <c r="B102" s="93"/>
      <c r="D102" s="24" t="s">
        <v>23</v>
      </c>
      <c r="E102" s="25">
        <f t="shared" ref="E102:M110" si="30">E60+E74+E88</f>
        <v>8</v>
      </c>
      <c r="F102" s="26">
        <f t="shared" si="30"/>
        <v>0</v>
      </c>
      <c r="G102" s="181">
        <f t="shared" si="30"/>
        <v>0</v>
      </c>
      <c r="H102" s="181">
        <f t="shared" si="30"/>
        <v>0</v>
      </c>
      <c r="I102" s="181">
        <f t="shared" si="30"/>
        <v>0</v>
      </c>
      <c r="J102" s="181">
        <f t="shared" si="30"/>
        <v>0</v>
      </c>
      <c r="K102" s="181">
        <f t="shared" si="30"/>
        <v>0</v>
      </c>
      <c r="L102" s="181">
        <f t="shared" si="30"/>
        <v>0</v>
      </c>
      <c r="M102" s="182">
        <f t="shared" si="30"/>
        <v>0</v>
      </c>
      <c r="N102" s="28">
        <f t="shared" ref="N102:N110" si="31">SUM(E102:M102)</f>
        <v>8</v>
      </c>
      <c r="O102" s="29">
        <f t="shared" ref="O102:O110" si="32">(O60+O74+O88)/3</f>
        <v>2.3333333333333335</v>
      </c>
      <c r="P102" s="30" t="s">
        <v>53</v>
      </c>
      <c r="R102" s="31">
        <f t="shared" ref="R102:Y110" si="33">R60+R74+R88</f>
        <v>8</v>
      </c>
      <c r="S102" s="183">
        <f t="shared" si="33"/>
        <v>0</v>
      </c>
      <c r="T102" s="183">
        <f t="shared" si="33"/>
        <v>0</v>
      </c>
      <c r="U102" s="183">
        <f t="shared" si="33"/>
        <v>0</v>
      </c>
      <c r="V102" s="183">
        <f t="shared" si="33"/>
        <v>0</v>
      </c>
      <c r="W102" s="183">
        <f t="shared" si="33"/>
        <v>0</v>
      </c>
      <c r="X102" s="183">
        <f t="shared" si="33"/>
        <v>0</v>
      </c>
      <c r="Y102" s="184">
        <f t="shared" si="33"/>
        <v>0</v>
      </c>
      <c r="AA102" s="180"/>
      <c r="AB102" s="24" t="s">
        <v>23</v>
      </c>
      <c r="AC102" s="25">
        <f t="shared" ref="AC102:AK110" si="34">E46+E102</f>
        <v>23</v>
      </c>
      <c r="AD102" s="26">
        <f t="shared" si="34"/>
        <v>1</v>
      </c>
      <c r="AE102" s="181">
        <f t="shared" si="34"/>
        <v>0</v>
      </c>
      <c r="AF102" s="181">
        <f t="shared" si="34"/>
        <v>0</v>
      </c>
      <c r="AG102" s="181">
        <f t="shared" si="34"/>
        <v>0</v>
      </c>
      <c r="AH102" s="181">
        <f t="shared" si="34"/>
        <v>0</v>
      </c>
      <c r="AI102" s="181">
        <f t="shared" si="34"/>
        <v>0</v>
      </c>
      <c r="AJ102" s="181">
        <f t="shared" si="34"/>
        <v>0</v>
      </c>
      <c r="AK102" s="182">
        <f t="shared" si="34"/>
        <v>0</v>
      </c>
      <c r="AL102" s="28">
        <f t="shared" ref="AL102:AL110" si="35">SUM(AC102:AK102)</f>
        <v>24</v>
      </c>
      <c r="AM102" s="29">
        <f t="shared" ref="AM102:AM110" si="36">(O46+O102)/2</f>
        <v>4.166666666666667</v>
      </c>
      <c r="AN102" s="30" t="s">
        <v>53</v>
      </c>
      <c r="AO102" s="19"/>
      <c r="AP102" s="31">
        <f t="shared" ref="AP102:AW110" si="37">R46+R102</f>
        <v>22</v>
      </c>
      <c r="AQ102" s="183">
        <f t="shared" si="37"/>
        <v>1</v>
      </c>
      <c r="AR102" s="32">
        <f t="shared" si="37"/>
        <v>1</v>
      </c>
      <c r="AS102" s="183">
        <f t="shared" si="37"/>
        <v>0</v>
      </c>
      <c r="AT102" s="183">
        <f t="shared" si="37"/>
        <v>0</v>
      </c>
      <c r="AU102" s="183">
        <f t="shared" si="37"/>
        <v>0</v>
      </c>
      <c r="AV102" s="183">
        <f t="shared" si="37"/>
        <v>0</v>
      </c>
      <c r="AW102" s="184">
        <f t="shared" si="37"/>
        <v>0</v>
      </c>
    </row>
    <row r="103" spans="2:49" ht="24.95" customHeight="1">
      <c r="B103" s="93"/>
      <c r="D103" s="24" t="s">
        <v>25</v>
      </c>
      <c r="E103" s="25">
        <f t="shared" si="30"/>
        <v>0</v>
      </c>
      <c r="F103" s="181">
        <f t="shared" si="30"/>
        <v>0</v>
      </c>
      <c r="G103" s="181">
        <f t="shared" si="30"/>
        <v>0</v>
      </c>
      <c r="H103" s="181">
        <f t="shared" si="30"/>
        <v>0</v>
      </c>
      <c r="I103" s="181">
        <f t="shared" si="30"/>
        <v>0</v>
      </c>
      <c r="J103" s="181">
        <f t="shared" si="30"/>
        <v>0</v>
      </c>
      <c r="K103" s="181">
        <f t="shared" si="30"/>
        <v>0</v>
      </c>
      <c r="L103" s="181">
        <f t="shared" si="30"/>
        <v>0</v>
      </c>
      <c r="M103" s="182">
        <f t="shared" si="30"/>
        <v>0</v>
      </c>
      <c r="N103" s="28">
        <f t="shared" si="31"/>
        <v>0</v>
      </c>
      <c r="O103" s="29">
        <f t="shared" si="32"/>
        <v>0</v>
      </c>
      <c r="P103" s="30" t="s">
        <v>54</v>
      </c>
      <c r="R103" s="31">
        <f t="shared" si="33"/>
        <v>0</v>
      </c>
      <c r="S103" s="183">
        <f t="shared" si="33"/>
        <v>0</v>
      </c>
      <c r="T103" s="183">
        <f t="shared" si="33"/>
        <v>0</v>
      </c>
      <c r="U103" s="183">
        <f t="shared" si="33"/>
        <v>0</v>
      </c>
      <c r="V103" s="183">
        <f t="shared" si="33"/>
        <v>0</v>
      </c>
      <c r="W103" s="183">
        <f t="shared" si="33"/>
        <v>0</v>
      </c>
      <c r="X103" s="183">
        <f t="shared" si="33"/>
        <v>0</v>
      </c>
      <c r="Y103" s="184">
        <f t="shared" si="33"/>
        <v>0</v>
      </c>
      <c r="AA103" s="180"/>
      <c r="AB103" s="24" t="s">
        <v>25</v>
      </c>
      <c r="AC103" s="25">
        <f t="shared" si="34"/>
        <v>2</v>
      </c>
      <c r="AD103" s="26">
        <f t="shared" si="34"/>
        <v>0</v>
      </c>
      <c r="AE103" s="181">
        <f t="shared" si="34"/>
        <v>0</v>
      </c>
      <c r="AF103" s="181">
        <f t="shared" si="34"/>
        <v>0</v>
      </c>
      <c r="AG103" s="181">
        <f t="shared" si="34"/>
        <v>0</v>
      </c>
      <c r="AH103" s="181">
        <f t="shared" si="34"/>
        <v>0</v>
      </c>
      <c r="AI103" s="181">
        <f t="shared" si="34"/>
        <v>0</v>
      </c>
      <c r="AJ103" s="181">
        <f t="shared" si="34"/>
        <v>0</v>
      </c>
      <c r="AK103" s="182">
        <f t="shared" si="34"/>
        <v>0</v>
      </c>
      <c r="AL103" s="28">
        <f t="shared" si="35"/>
        <v>2</v>
      </c>
      <c r="AM103" s="29">
        <f t="shared" si="36"/>
        <v>1.8333333333333333</v>
      </c>
      <c r="AN103" s="30" t="s">
        <v>62</v>
      </c>
      <c r="AO103" s="19"/>
      <c r="AP103" s="31">
        <f t="shared" si="37"/>
        <v>1</v>
      </c>
      <c r="AQ103" s="183">
        <f t="shared" si="37"/>
        <v>1</v>
      </c>
      <c r="AR103" s="32">
        <f t="shared" si="37"/>
        <v>0</v>
      </c>
      <c r="AS103" s="183">
        <f t="shared" si="37"/>
        <v>0</v>
      </c>
      <c r="AT103" s="183">
        <f t="shared" si="37"/>
        <v>0</v>
      </c>
      <c r="AU103" s="183">
        <f t="shared" si="37"/>
        <v>0</v>
      </c>
      <c r="AV103" s="183">
        <f t="shared" si="37"/>
        <v>0</v>
      </c>
      <c r="AW103" s="184">
        <f t="shared" si="37"/>
        <v>0</v>
      </c>
    </row>
    <row r="104" spans="2:49" ht="24.95" customHeight="1">
      <c r="B104" s="93"/>
      <c r="D104" s="24" t="s">
        <v>27</v>
      </c>
      <c r="E104" s="25">
        <f t="shared" si="30"/>
        <v>6</v>
      </c>
      <c r="F104" s="26">
        <f t="shared" si="30"/>
        <v>5</v>
      </c>
      <c r="G104" s="181">
        <f t="shared" si="30"/>
        <v>0</v>
      </c>
      <c r="H104" s="181">
        <f t="shared" si="30"/>
        <v>0</v>
      </c>
      <c r="I104" s="181">
        <f t="shared" si="30"/>
        <v>0</v>
      </c>
      <c r="J104" s="181">
        <f t="shared" si="30"/>
        <v>0</v>
      </c>
      <c r="K104" s="181">
        <f t="shared" si="30"/>
        <v>0</v>
      </c>
      <c r="L104" s="181">
        <f t="shared" si="30"/>
        <v>0</v>
      </c>
      <c r="M104" s="182">
        <f t="shared" si="30"/>
        <v>0</v>
      </c>
      <c r="N104" s="28">
        <f t="shared" si="31"/>
        <v>11</v>
      </c>
      <c r="O104" s="29">
        <f t="shared" si="32"/>
        <v>1</v>
      </c>
      <c r="P104" s="30" t="s">
        <v>55</v>
      </c>
      <c r="R104" s="31">
        <f t="shared" si="33"/>
        <v>6</v>
      </c>
      <c r="S104" s="32">
        <f t="shared" si="33"/>
        <v>0</v>
      </c>
      <c r="T104" s="32">
        <f t="shared" si="33"/>
        <v>5</v>
      </c>
      <c r="U104" s="183">
        <f t="shared" si="33"/>
        <v>0</v>
      </c>
      <c r="V104" s="183">
        <f t="shared" si="33"/>
        <v>0</v>
      </c>
      <c r="W104" s="183">
        <f t="shared" si="33"/>
        <v>0</v>
      </c>
      <c r="X104" s="183">
        <f t="shared" si="33"/>
        <v>0</v>
      </c>
      <c r="Y104" s="184">
        <f t="shared" si="33"/>
        <v>0</v>
      </c>
      <c r="AA104" s="180"/>
      <c r="AB104" s="24" t="s">
        <v>27</v>
      </c>
      <c r="AC104" s="25">
        <f t="shared" si="34"/>
        <v>21</v>
      </c>
      <c r="AD104" s="26">
        <f t="shared" si="34"/>
        <v>31</v>
      </c>
      <c r="AE104" s="181">
        <f t="shared" si="34"/>
        <v>0</v>
      </c>
      <c r="AF104" s="181">
        <f t="shared" si="34"/>
        <v>0</v>
      </c>
      <c r="AG104" s="181">
        <f t="shared" si="34"/>
        <v>0</v>
      </c>
      <c r="AH104" s="181">
        <f t="shared" si="34"/>
        <v>2</v>
      </c>
      <c r="AI104" s="181">
        <f t="shared" si="34"/>
        <v>0</v>
      </c>
      <c r="AJ104" s="181">
        <f t="shared" si="34"/>
        <v>0</v>
      </c>
      <c r="AK104" s="182">
        <f t="shared" si="34"/>
        <v>0</v>
      </c>
      <c r="AL104" s="28">
        <f t="shared" si="35"/>
        <v>54</v>
      </c>
      <c r="AM104" s="29">
        <f t="shared" si="36"/>
        <v>2.5</v>
      </c>
      <c r="AN104" s="30" t="s">
        <v>55</v>
      </c>
      <c r="AO104" s="19"/>
      <c r="AP104" s="31">
        <f t="shared" si="37"/>
        <v>22</v>
      </c>
      <c r="AQ104" s="32">
        <f t="shared" si="37"/>
        <v>0</v>
      </c>
      <c r="AR104" s="32">
        <f t="shared" si="37"/>
        <v>30</v>
      </c>
      <c r="AS104" s="183">
        <f t="shared" si="37"/>
        <v>0</v>
      </c>
      <c r="AT104" s="32">
        <f t="shared" si="37"/>
        <v>2</v>
      </c>
      <c r="AU104" s="183">
        <f t="shared" si="37"/>
        <v>0</v>
      </c>
      <c r="AV104" s="183">
        <f t="shared" si="37"/>
        <v>0</v>
      </c>
      <c r="AW104" s="184">
        <f t="shared" si="37"/>
        <v>0</v>
      </c>
    </row>
    <row r="105" spans="2:49" ht="24.95" customHeight="1">
      <c r="B105" s="93"/>
      <c r="D105" s="24" t="s">
        <v>29</v>
      </c>
      <c r="E105" s="100">
        <f t="shared" si="30"/>
        <v>0</v>
      </c>
      <c r="F105" s="181">
        <f t="shared" si="30"/>
        <v>1</v>
      </c>
      <c r="G105" s="181">
        <f t="shared" si="30"/>
        <v>0</v>
      </c>
      <c r="H105" s="181">
        <f t="shared" si="30"/>
        <v>0</v>
      </c>
      <c r="I105" s="181">
        <f t="shared" si="30"/>
        <v>0</v>
      </c>
      <c r="J105" s="181">
        <f t="shared" si="30"/>
        <v>0</v>
      </c>
      <c r="K105" s="181">
        <f t="shared" si="30"/>
        <v>0</v>
      </c>
      <c r="L105" s="181">
        <f t="shared" si="30"/>
        <v>0</v>
      </c>
      <c r="M105" s="182">
        <f t="shared" si="30"/>
        <v>0</v>
      </c>
      <c r="N105" s="28">
        <f t="shared" si="31"/>
        <v>1</v>
      </c>
      <c r="O105" s="29">
        <f t="shared" si="32"/>
        <v>0.66666666666666663</v>
      </c>
      <c r="P105" s="30" t="s">
        <v>56</v>
      </c>
      <c r="R105" s="102">
        <f t="shared" si="33"/>
        <v>0</v>
      </c>
      <c r="S105" s="183">
        <f t="shared" si="33"/>
        <v>0</v>
      </c>
      <c r="T105" s="183">
        <f t="shared" si="33"/>
        <v>1</v>
      </c>
      <c r="U105" s="183">
        <f t="shared" si="33"/>
        <v>0</v>
      </c>
      <c r="V105" s="183">
        <f t="shared" si="33"/>
        <v>0</v>
      </c>
      <c r="W105" s="183">
        <f t="shared" si="33"/>
        <v>0</v>
      </c>
      <c r="X105" s="183">
        <f t="shared" si="33"/>
        <v>0</v>
      </c>
      <c r="Y105" s="184">
        <f t="shared" si="33"/>
        <v>0</v>
      </c>
      <c r="AA105" s="180"/>
      <c r="AB105" s="24" t="s">
        <v>29</v>
      </c>
      <c r="AC105" s="100">
        <f t="shared" si="34"/>
        <v>1</v>
      </c>
      <c r="AD105" s="26">
        <f t="shared" si="34"/>
        <v>11</v>
      </c>
      <c r="AE105" s="181">
        <f t="shared" si="34"/>
        <v>0</v>
      </c>
      <c r="AF105" s="181">
        <f t="shared" si="34"/>
        <v>0</v>
      </c>
      <c r="AG105" s="181">
        <f t="shared" si="34"/>
        <v>0</v>
      </c>
      <c r="AH105" s="181">
        <f t="shared" si="34"/>
        <v>2</v>
      </c>
      <c r="AI105" s="181">
        <f t="shared" si="34"/>
        <v>0</v>
      </c>
      <c r="AJ105" s="181">
        <f t="shared" si="34"/>
        <v>0</v>
      </c>
      <c r="AK105" s="182">
        <f t="shared" si="34"/>
        <v>0</v>
      </c>
      <c r="AL105" s="28">
        <f t="shared" si="35"/>
        <v>14</v>
      </c>
      <c r="AM105" s="29">
        <f t="shared" si="36"/>
        <v>2</v>
      </c>
      <c r="AN105" s="30" t="s">
        <v>56</v>
      </c>
      <c r="AO105" s="19"/>
      <c r="AP105" s="31">
        <f t="shared" si="37"/>
        <v>3</v>
      </c>
      <c r="AQ105" s="183">
        <f t="shared" si="37"/>
        <v>0</v>
      </c>
      <c r="AR105" s="32">
        <f t="shared" si="37"/>
        <v>11</v>
      </c>
      <c r="AS105" s="183">
        <f t="shared" si="37"/>
        <v>0</v>
      </c>
      <c r="AT105" s="183">
        <f t="shared" si="37"/>
        <v>0</v>
      </c>
      <c r="AU105" s="183">
        <f t="shared" si="37"/>
        <v>0</v>
      </c>
      <c r="AV105" s="183">
        <f t="shared" si="37"/>
        <v>0</v>
      </c>
      <c r="AW105" s="184">
        <f t="shared" si="37"/>
        <v>0</v>
      </c>
    </row>
    <row r="106" spans="2:49" ht="24.95" customHeight="1">
      <c r="B106" s="93"/>
      <c r="D106" s="24" t="s">
        <v>31</v>
      </c>
      <c r="E106" s="100">
        <f t="shared" si="30"/>
        <v>0</v>
      </c>
      <c r="F106" s="26">
        <f t="shared" si="30"/>
        <v>31</v>
      </c>
      <c r="G106" s="181">
        <f t="shared" si="30"/>
        <v>0</v>
      </c>
      <c r="H106" s="181">
        <f t="shared" si="30"/>
        <v>0</v>
      </c>
      <c r="I106" s="181">
        <f t="shared" si="30"/>
        <v>0</v>
      </c>
      <c r="J106" s="181">
        <f t="shared" si="30"/>
        <v>0</v>
      </c>
      <c r="K106" s="181">
        <f t="shared" si="30"/>
        <v>0</v>
      </c>
      <c r="L106" s="181">
        <f t="shared" si="30"/>
        <v>0</v>
      </c>
      <c r="M106" s="182">
        <f t="shared" si="30"/>
        <v>0</v>
      </c>
      <c r="N106" s="28">
        <f t="shared" si="31"/>
        <v>31</v>
      </c>
      <c r="O106" s="29">
        <f t="shared" si="32"/>
        <v>0.33333333333333331</v>
      </c>
      <c r="P106" s="30" t="s">
        <v>57</v>
      </c>
      <c r="R106" s="31">
        <f t="shared" si="33"/>
        <v>0</v>
      </c>
      <c r="S106" s="183">
        <f t="shared" si="33"/>
        <v>0</v>
      </c>
      <c r="T106" s="32">
        <f t="shared" si="33"/>
        <v>16</v>
      </c>
      <c r="U106" s="183">
        <f t="shared" si="33"/>
        <v>0</v>
      </c>
      <c r="V106" s="183">
        <f t="shared" si="33"/>
        <v>0</v>
      </c>
      <c r="W106" s="183">
        <f t="shared" si="33"/>
        <v>15</v>
      </c>
      <c r="X106" s="183">
        <f t="shared" si="33"/>
        <v>0</v>
      </c>
      <c r="Y106" s="184">
        <f t="shared" si="33"/>
        <v>0</v>
      </c>
      <c r="AA106" s="180"/>
      <c r="AB106" s="24" t="s">
        <v>31</v>
      </c>
      <c r="AC106" s="100">
        <f t="shared" si="34"/>
        <v>0</v>
      </c>
      <c r="AD106" s="26">
        <f t="shared" si="34"/>
        <v>65</v>
      </c>
      <c r="AE106" s="181">
        <f t="shared" si="34"/>
        <v>0</v>
      </c>
      <c r="AF106" s="181">
        <f t="shared" si="34"/>
        <v>0</v>
      </c>
      <c r="AG106" s="181">
        <f t="shared" si="34"/>
        <v>0</v>
      </c>
      <c r="AH106" s="181">
        <f t="shared" si="34"/>
        <v>0</v>
      </c>
      <c r="AI106" s="26">
        <f t="shared" si="34"/>
        <v>0</v>
      </c>
      <c r="AJ106" s="181">
        <f t="shared" si="34"/>
        <v>0</v>
      </c>
      <c r="AK106" s="182">
        <f t="shared" si="34"/>
        <v>0</v>
      </c>
      <c r="AL106" s="28">
        <f t="shared" si="35"/>
        <v>65</v>
      </c>
      <c r="AM106" s="29">
        <f t="shared" si="36"/>
        <v>1.6666666666666667</v>
      </c>
      <c r="AN106" s="30" t="s">
        <v>57</v>
      </c>
      <c r="AO106" s="19"/>
      <c r="AP106" s="31">
        <f t="shared" si="37"/>
        <v>0</v>
      </c>
      <c r="AQ106" s="183">
        <f t="shared" si="37"/>
        <v>0</v>
      </c>
      <c r="AR106" s="32">
        <f t="shared" si="37"/>
        <v>40</v>
      </c>
      <c r="AS106" s="183">
        <f t="shared" si="37"/>
        <v>0</v>
      </c>
      <c r="AT106" s="183">
        <f t="shared" si="37"/>
        <v>5</v>
      </c>
      <c r="AU106" s="183">
        <f t="shared" si="37"/>
        <v>20</v>
      </c>
      <c r="AV106" s="183">
        <f t="shared" si="37"/>
        <v>0</v>
      </c>
      <c r="AW106" s="184">
        <f t="shared" si="37"/>
        <v>0</v>
      </c>
    </row>
    <row r="107" spans="2:49" ht="24.95" customHeight="1">
      <c r="B107" s="93"/>
      <c r="D107" s="24" t="s">
        <v>33</v>
      </c>
      <c r="E107" s="25">
        <f t="shared" si="30"/>
        <v>0</v>
      </c>
      <c r="F107" s="26">
        <f t="shared" si="30"/>
        <v>11</v>
      </c>
      <c r="G107" s="181">
        <f t="shared" si="30"/>
        <v>0</v>
      </c>
      <c r="H107" s="181">
        <f t="shared" si="30"/>
        <v>0</v>
      </c>
      <c r="I107" s="181">
        <f t="shared" si="30"/>
        <v>0</v>
      </c>
      <c r="J107" s="181">
        <f t="shared" si="30"/>
        <v>0</v>
      </c>
      <c r="K107" s="181">
        <f t="shared" si="30"/>
        <v>0</v>
      </c>
      <c r="L107" s="181">
        <f t="shared" si="30"/>
        <v>0</v>
      </c>
      <c r="M107" s="182">
        <f t="shared" si="30"/>
        <v>0</v>
      </c>
      <c r="N107" s="28">
        <f t="shared" si="31"/>
        <v>11</v>
      </c>
      <c r="O107" s="29">
        <f t="shared" si="32"/>
        <v>1</v>
      </c>
      <c r="P107" s="30" t="s">
        <v>59</v>
      </c>
      <c r="R107" s="31">
        <f t="shared" si="33"/>
        <v>0</v>
      </c>
      <c r="S107" s="32">
        <f t="shared" si="33"/>
        <v>0</v>
      </c>
      <c r="T107" s="32">
        <f t="shared" si="33"/>
        <v>11</v>
      </c>
      <c r="U107" s="183">
        <f t="shared" si="33"/>
        <v>0</v>
      </c>
      <c r="V107" s="183">
        <f t="shared" si="33"/>
        <v>0</v>
      </c>
      <c r="W107" s="32">
        <f t="shared" si="33"/>
        <v>0</v>
      </c>
      <c r="X107" s="183">
        <f t="shared" si="33"/>
        <v>0</v>
      </c>
      <c r="Y107" s="184">
        <f t="shared" si="33"/>
        <v>0</v>
      </c>
      <c r="AA107" s="180"/>
      <c r="AB107" s="24" t="s">
        <v>33</v>
      </c>
      <c r="AC107" s="25">
        <f t="shared" si="34"/>
        <v>2</v>
      </c>
      <c r="AD107" s="26">
        <f t="shared" si="34"/>
        <v>114</v>
      </c>
      <c r="AE107" s="181">
        <f t="shared" si="34"/>
        <v>0</v>
      </c>
      <c r="AF107" s="181">
        <f t="shared" si="34"/>
        <v>0</v>
      </c>
      <c r="AG107" s="181">
        <f t="shared" si="34"/>
        <v>0</v>
      </c>
      <c r="AH107" s="26">
        <f t="shared" si="34"/>
        <v>5</v>
      </c>
      <c r="AI107" s="181">
        <f t="shared" si="34"/>
        <v>0</v>
      </c>
      <c r="AJ107" s="26">
        <f t="shared" si="34"/>
        <v>0</v>
      </c>
      <c r="AK107" s="182">
        <f t="shared" si="34"/>
        <v>0</v>
      </c>
      <c r="AL107" s="28">
        <f t="shared" si="35"/>
        <v>121</v>
      </c>
      <c r="AM107" s="29">
        <f t="shared" si="36"/>
        <v>1.1666666666666665</v>
      </c>
      <c r="AN107" s="30" t="s">
        <v>59</v>
      </c>
      <c r="AO107" s="19"/>
      <c r="AP107" s="31">
        <f t="shared" si="37"/>
        <v>4</v>
      </c>
      <c r="AQ107" s="32">
        <f t="shared" si="37"/>
        <v>0</v>
      </c>
      <c r="AR107" s="32">
        <f t="shared" si="37"/>
        <v>55</v>
      </c>
      <c r="AS107" s="32">
        <f t="shared" si="37"/>
        <v>0</v>
      </c>
      <c r="AT107" s="32">
        <f t="shared" si="37"/>
        <v>5</v>
      </c>
      <c r="AU107" s="32">
        <f t="shared" si="37"/>
        <v>55</v>
      </c>
      <c r="AV107" s="183">
        <f t="shared" si="37"/>
        <v>2</v>
      </c>
      <c r="AW107" s="184">
        <f t="shared" si="37"/>
        <v>0</v>
      </c>
    </row>
    <row r="108" spans="2:49" ht="24.95" customHeight="1">
      <c r="B108" s="93"/>
      <c r="D108" s="24" t="s">
        <v>35</v>
      </c>
      <c r="E108" s="100">
        <f t="shared" si="30"/>
        <v>0</v>
      </c>
      <c r="F108" s="26">
        <f t="shared" si="30"/>
        <v>4</v>
      </c>
      <c r="G108" s="181">
        <f t="shared" si="30"/>
        <v>0</v>
      </c>
      <c r="H108" s="181">
        <f t="shared" si="30"/>
        <v>0</v>
      </c>
      <c r="I108" s="181">
        <f t="shared" si="30"/>
        <v>0</v>
      </c>
      <c r="J108" s="181">
        <f t="shared" si="30"/>
        <v>0</v>
      </c>
      <c r="K108" s="181">
        <f t="shared" si="30"/>
        <v>0</v>
      </c>
      <c r="L108" s="181">
        <f t="shared" si="30"/>
        <v>0</v>
      </c>
      <c r="M108" s="182">
        <f t="shared" si="30"/>
        <v>0</v>
      </c>
      <c r="N108" s="28">
        <f t="shared" si="31"/>
        <v>4</v>
      </c>
      <c r="O108" s="29">
        <f t="shared" si="32"/>
        <v>0.33333333333333331</v>
      </c>
      <c r="P108" s="30" t="s">
        <v>36</v>
      </c>
      <c r="R108" s="102">
        <f t="shared" si="33"/>
        <v>0</v>
      </c>
      <c r="S108" s="183">
        <f t="shared" si="33"/>
        <v>0</v>
      </c>
      <c r="T108" s="32">
        <f t="shared" si="33"/>
        <v>4</v>
      </c>
      <c r="U108" s="183">
        <f t="shared" si="33"/>
        <v>0</v>
      </c>
      <c r="V108" s="183">
        <f t="shared" si="33"/>
        <v>0</v>
      </c>
      <c r="W108" s="183">
        <f t="shared" si="33"/>
        <v>0</v>
      </c>
      <c r="X108" s="183">
        <f t="shared" si="33"/>
        <v>0</v>
      </c>
      <c r="Y108" s="184">
        <f t="shared" si="33"/>
        <v>0</v>
      </c>
      <c r="AA108" s="180"/>
      <c r="AB108" s="24" t="s">
        <v>35</v>
      </c>
      <c r="AC108" s="100">
        <f t="shared" si="34"/>
        <v>0</v>
      </c>
      <c r="AD108" s="26">
        <f t="shared" si="34"/>
        <v>11</v>
      </c>
      <c r="AE108" s="181">
        <f t="shared" si="34"/>
        <v>0</v>
      </c>
      <c r="AF108" s="181">
        <f t="shared" si="34"/>
        <v>0</v>
      </c>
      <c r="AG108" s="181">
        <f t="shared" si="34"/>
        <v>0</v>
      </c>
      <c r="AH108" s="181">
        <f t="shared" si="34"/>
        <v>1</v>
      </c>
      <c r="AI108" s="181">
        <f t="shared" si="34"/>
        <v>1</v>
      </c>
      <c r="AJ108" s="181">
        <f t="shared" si="34"/>
        <v>0</v>
      </c>
      <c r="AK108" s="182">
        <f t="shared" si="34"/>
        <v>0</v>
      </c>
      <c r="AL108" s="28">
        <f t="shared" si="35"/>
        <v>13</v>
      </c>
      <c r="AM108" s="29">
        <f t="shared" si="36"/>
        <v>1</v>
      </c>
      <c r="AN108" s="30" t="s">
        <v>36</v>
      </c>
      <c r="AO108" s="19"/>
      <c r="AP108" s="102">
        <f t="shared" si="37"/>
        <v>0</v>
      </c>
      <c r="AQ108" s="183">
        <f t="shared" si="37"/>
        <v>0</v>
      </c>
      <c r="AR108" s="32">
        <f t="shared" si="37"/>
        <v>13</v>
      </c>
      <c r="AS108" s="183">
        <f t="shared" si="37"/>
        <v>0</v>
      </c>
      <c r="AT108" s="183">
        <f t="shared" si="37"/>
        <v>0</v>
      </c>
      <c r="AU108" s="183">
        <f t="shared" si="37"/>
        <v>0</v>
      </c>
      <c r="AV108" s="183">
        <f t="shared" si="37"/>
        <v>0</v>
      </c>
      <c r="AW108" s="184">
        <f t="shared" si="37"/>
        <v>0</v>
      </c>
    </row>
    <row r="109" spans="2:49" ht="24.95" customHeight="1">
      <c r="B109" s="93"/>
      <c r="D109" s="34" t="s">
        <v>37</v>
      </c>
      <c r="E109" s="100">
        <f t="shared" si="30"/>
        <v>0</v>
      </c>
      <c r="F109" s="181">
        <f t="shared" si="30"/>
        <v>0</v>
      </c>
      <c r="G109" s="181">
        <f t="shared" si="30"/>
        <v>0</v>
      </c>
      <c r="H109" s="181">
        <f t="shared" si="30"/>
        <v>0</v>
      </c>
      <c r="I109" s="181">
        <f t="shared" si="30"/>
        <v>0</v>
      </c>
      <c r="J109" s="181">
        <f t="shared" si="30"/>
        <v>0</v>
      </c>
      <c r="K109" s="181">
        <f t="shared" si="30"/>
        <v>0</v>
      </c>
      <c r="L109" s="181">
        <f t="shared" si="30"/>
        <v>0</v>
      </c>
      <c r="M109" s="182">
        <f t="shared" si="30"/>
        <v>0</v>
      </c>
      <c r="N109" s="35">
        <f t="shared" si="31"/>
        <v>0</v>
      </c>
      <c r="O109" s="29">
        <f t="shared" si="32"/>
        <v>0</v>
      </c>
      <c r="P109" s="30" t="s">
        <v>50</v>
      </c>
      <c r="R109" s="102">
        <f t="shared" si="33"/>
        <v>0</v>
      </c>
      <c r="S109" s="183">
        <f t="shared" si="33"/>
        <v>0</v>
      </c>
      <c r="T109" s="183">
        <f t="shared" si="33"/>
        <v>0</v>
      </c>
      <c r="U109" s="183">
        <f t="shared" si="33"/>
        <v>0</v>
      </c>
      <c r="V109" s="183">
        <f t="shared" si="33"/>
        <v>0</v>
      </c>
      <c r="W109" s="183">
        <f t="shared" si="33"/>
        <v>0</v>
      </c>
      <c r="X109" s="183">
        <f t="shared" si="33"/>
        <v>0</v>
      </c>
      <c r="Y109" s="184">
        <f t="shared" si="33"/>
        <v>0</v>
      </c>
      <c r="AA109" s="180"/>
      <c r="AB109" s="34" t="s">
        <v>37</v>
      </c>
      <c r="AC109" s="100">
        <f t="shared" si="34"/>
        <v>0</v>
      </c>
      <c r="AD109" s="26">
        <f t="shared" si="34"/>
        <v>1</v>
      </c>
      <c r="AE109" s="181">
        <f t="shared" si="34"/>
        <v>0</v>
      </c>
      <c r="AF109" s="181">
        <f t="shared" si="34"/>
        <v>0</v>
      </c>
      <c r="AG109" s="181">
        <f t="shared" si="34"/>
        <v>0</v>
      </c>
      <c r="AH109" s="181">
        <f t="shared" si="34"/>
        <v>0</v>
      </c>
      <c r="AI109" s="181">
        <f t="shared" si="34"/>
        <v>0</v>
      </c>
      <c r="AJ109" s="181">
        <f t="shared" si="34"/>
        <v>0</v>
      </c>
      <c r="AK109" s="182">
        <f t="shared" si="34"/>
        <v>0</v>
      </c>
      <c r="AL109" s="35">
        <f t="shared" si="35"/>
        <v>1</v>
      </c>
      <c r="AM109" s="29">
        <f t="shared" si="36"/>
        <v>0</v>
      </c>
      <c r="AN109" s="30" t="s">
        <v>50</v>
      </c>
      <c r="AO109" s="19"/>
      <c r="AP109" s="102">
        <f t="shared" si="37"/>
        <v>0</v>
      </c>
      <c r="AQ109" s="183">
        <f t="shared" si="37"/>
        <v>0</v>
      </c>
      <c r="AR109" s="32">
        <f t="shared" si="37"/>
        <v>1</v>
      </c>
      <c r="AS109" s="183">
        <f t="shared" si="37"/>
        <v>0</v>
      </c>
      <c r="AT109" s="183">
        <f t="shared" si="37"/>
        <v>0</v>
      </c>
      <c r="AU109" s="183">
        <f t="shared" si="37"/>
        <v>0</v>
      </c>
      <c r="AV109" s="183">
        <f t="shared" si="37"/>
        <v>0</v>
      </c>
      <c r="AW109" s="184">
        <f t="shared" si="37"/>
        <v>0</v>
      </c>
    </row>
    <row r="110" spans="2:49" ht="24.95" customHeight="1" thickBot="1">
      <c r="B110" s="93"/>
      <c r="D110" s="36" t="s">
        <v>38</v>
      </c>
      <c r="E110" s="104">
        <f t="shared" si="30"/>
        <v>0</v>
      </c>
      <c r="F110" s="38">
        <f t="shared" si="30"/>
        <v>39</v>
      </c>
      <c r="G110" s="185">
        <f t="shared" si="30"/>
        <v>0</v>
      </c>
      <c r="H110" s="185">
        <f t="shared" si="30"/>
        <v>0</v>
      </c>
      <c r="I110" s="185">
        <f t="shared" si="30"/>
        <v>0</v>
      </c>
      <c r="J110" s="185">
        <f t="shared" si="30"/>
        <v>0</v>
      </c>
      <c r="K110" s="185">
        <f t="shared" si="30"/>
        <v>0</v>
      </c>
      <c r="L110" s="185">
        <f t="shared" si="30"/>
        <v>0</v>
      </c>
      <c r="M110" s="186">
        <f t="shared" si="30"/>
        <v>0</v>
      </c>
      <c r="N110" s="40">
        <f t="shared" si="31"/>
        <v>39</v>
      </c>
      <c r="O110" s="41">
        <f t="shared" si="32"/>
        <v>0.66666666666666663</v>
      </c>
      <c r="P110" s="42" t="s">
        <v>39</v>
      </c>
      <c r="R110" s="106">
        <f t="shared" si="33"/>
        <v>0</v>
      </c>
      <c r="S110" s="187">
        <f t="shared" si="33"/>
        <v>0</v>
      </c>
      <c r="T110" s="44">
        <f t="shared" si="33"/>
        <v>4</v>
      </c>
      <c r="U110" s="187">
        <f t="shared" si="33"/>
        <v>0</v>
      </c>
      <c r="V110" s="44">
        <f t="shared" si="33"/>
        <v>0</v>
      </c>
      <c r="W110" s="44">
        <f t="shared" si="33"/>
        <v>35</v>
      </c>
      <c r="X110" s="187">
        <f t="shared" si="33"/>
        <v>0</v>
      </c>
      <c r="Y110" s="188">
        <f t="shared" si="33"/>
        <v>0</v>
      </c>
      <c r="AA110" s="180"/>
      <c r="AB110" s="36" t="s">
        <v>38</v>
      </c>
      <c r="AC110" s="104">
        <f t="shared" si="34"/>
        <v>0</v>
      </c>
      <c r="AD110" s="38">
        <f t="shared" si="34"/>
        <v>145</v>
      </c>
      <c r="AE110" s="185">
        <f t="shared" si="34"/>
        <v>0</v>
      </c>
      <c r="AF110" s="185">
        <f t="shared" si="34"/>
        <v>0</v>
      </c>
      <c r="AG110" s="185">
        <f t="shared" si="34"/>
        <v>0</v>
      </c>
      <c r="AH110" s="38">
        <f t="shared" si="34"/>
        <v>0</v>
      </c>
      <c r="AI110" s="185">
        <f t="shared" si="34"/>
        <v>0</v>
      </c>
      <c r="AJ110" s="185">
        <f t="shared" si="34"/>
        <v>0</v>
      </c>
      <c r="AK110" s="186">
        <f t="shared" si="34"/>
        <v>0</v>
      </c>
      <c r="AL110" s="40">
        <f t="shared" si="35"/>
        <v>145</v>
      </c>
      <c r="AM110" s="41">
        <f t="shared" si="36"/>
        <v>0.66666666666666663</v>
      </c>
      <c r="AN110" s="42" t="s">
        <v>39</v>
      </c>
      <c r="AO110" s="19"/>
      <c r="AP110" s="43">
        <f t="shared" si="37"/>
        <v>0</v>
      </c>
      <c r="AQ110" s="44">
        <f t="shared" si="37"/>
        <v>0</v>
      </c>
      <c r="AR110" s="44">
        <f t="shared" si="37"/>
        <v>25</v>
      </c>
      <c r="AS110" s="187">
        <f t="shared" si="37"/>
        <v>0</v>
      </c>
      <c r="AT110" s="44">
        <f t="shared" si="37"/>
        <v>0</v>
      </c>
      <c r="AU110" s="44">
        <f t="shared" si="37"/>
        <v>120</v>
      </c>
      <c r="AV110" s="187">
        <f t="shared" si="37"/>
        <v>0</v>
      </c>
      <c r="AW110" s="188">
        <f t="shared" si="37"/>
        <v>0</v>
      </c>
    </row>
    <row r="111" spans="2:49" ht="24.95" customHeight="1" thickBot="1">
      <c r="B111" s="93"/>
      <c r="D111" s="108" t="s">
        <v>40</v>
      </c>
      <c r="E111" s="109">
        <f t="shared" ref="E111:M111" si="38">SUM(E101:E110)</f>
        <v>16</v>
      </c>
      <c r="F111" s="109">
        <f t="shared" si="38"/>
        <v>94</v>
      </c>
      <c r="G111" s="109">
        <f t="shared" si="38"/>
        <v>0</v>
      </c>
      <c r="H111" s="109">
        <f t="shared" si="38"/>
        <v>0</v>
      </c>
      <c r="I111" s="109">
        <f t="shared" si="38"/>
        <v>0</v>
      </c>
      <c r="J111" s="109">
        <f t="shared" si="38"/>
        <v>0</v>
      </c>
      <c r="K111" s="109">
        <f t="shared" si="38"/>
        <v>0</v>
      </c>
      <c r="L111" s="109">
        <f t="shared" si="38"/>
        <v>0</v>
      </c>
      <c r="M111" s="109">
        <f t="shared" si="38"/>
        <v>0</v>
      </c>
      <c r="N111" s="109">
        <f>SUM(N101:N110)</f>
        <v>110</v>
      </c>
      <c r="O111" s="110">
        <f>SUM(O101:O110)/10</f>
        <v>0.7</v>
      </c>
      <c r="P111" s="108" t="s">
        <v>40</v>
      </c>
      <c r="R111" s="111">
        <f t="shared" ref="R111:Y111" si="39">SUM(R101:R110)</f>
        <v>16</v>
      </c>
      <c r="S111" s="111">
        <f t="shared" si="39"/>
        <v>0</v>
      </c>
      <c r="T111" s="111">
        <f t="shared" si="39"/>
        <v>44</v>
      </c>
      <c r="U111" s="111">
        <f t="shared" si="39"/>
        <v>0</v>
      </c>
      <c r="V111" s="111">
        <f t="shared" si="39"/>
        <v>0</v>
      </c>
      <c r="W111" s="111">
        <f t="shared" si="39"/>
        <v>50</v>
      </c>
      <c r="X111" s="111">
        <f t="shared" si="39"/>
        <v>0</v>
      </c>
      <c r="Y111" s="111">
        <f t="shared" si="39"/>
        <v>0</v>
      </c>
      <c r="AA111" s="180"/>
      <c r="AB111" s="189" t="s">
        <v>40</v>
      </c>
      <c r="AC111" s="190">
        <f t="shared" ref="AC111:AK111" si="40">SUM(AC101:AC110)</f>
        <v>54</v>
      </c>
      <c r="AD111" s="190">
        <f t="shared" si="40"/>
        <v>383</v>
      </c>
      <c r="AE111" s="190">
        <f t="shared" si="40"/>
        <v>0</v>
      </c>
      <c r="AF111" s="190">
        <f t="shared" si="40"/>
        <v>0</v>
      </c>
      <c r="AG111" s="190">
        <f t="shared" si="40"/>
        <v>0</v>
      </c>
      <c r="AH111" s="190">
        <f t="shared" si="40"/>
        <v>10</v>
      </c>
      <c r="AI111" s="190">
        <f t="shared" si="40"/>
        <v>1</v>
      </c>
      <c r="AJ111" s="190">
        <f t="shared" si="40"/>
        <v>0</v>
      </c>
      <c r="AK111" s="190">
        <f t="shared" si="40"/>
        <v>0</v>
      </c>
      <c r="AL111" s="190">
        <f>SUM(AL101:AL110)</f>
        <v>448</v>
      </c>
      <c r="AM111" s="191">
        <f>SUM(AM101:AM110)/10</f>
        <v>1.65</v>
      </c>
      <c r="AN111" s="189" t="s">
        <v>40</v>
      </c>
      <c r="AO111" s="19"/>
      <c r="AP111" s="192">
        <f t="shared" ref="AP111:AW111" si="41">SUM(AP101:AP110)</f>
        <v>57</v>
      </c>
      <c r="AQ111" s="192">
        <f t="shared" si="41"/>
        <v>2</v>
      </c>
      <c r="AR111" s="192">
        <f t="shared" si="41"/>
        <v>180</v>
      </c>
      <c r="AS111" s="192">
        <f t="shared" si="41"/>
        <v>0</v>
      </c>
      <c r="AT111" s="192">
        <f t="shared" si="41"/>
        <v>12</v>
      </c>
      <c r="AU111" s="192">
        <f t="shared" si="41"/>
        <v>195</v>
      </c>
      <c r="AV111" s="192">
        <f t="shared" si="41"/>
        <v>2</v>
      </c>
      <c r="AW111" s="192">
        <f t="shared" si="41"/>
        <v>0</v>
      </c>
    </row>
    <row r="112" spans="2:49" ht="24.95" customHeight="1" thickBot="1">
      <c r="B112" s="112"/>
      <c r="D112" s="113" t="s">
        <v>41</v>
      </c>
      <c r="E112" s="114">
        <f>E111/N111*100</f>
        <v>14.545454545454545</v>
      </c>
      <c r="F112" s="114">
        <f>F111/N111*100</f>
        <v>85.454545454545453</v>
      </c>
      <c r="G112" s="114">
        <f>G111/N111*100</f>
        <v>0</v>
      </c>
      <c r="H112" s="114">
        <f>H111/N111*100</f>
        <v>0</v>
      </c>
      <c r="I112" s="114">
        <f>I111/N111*100</f>
        <v>0</v>
      </c>
      <c r="J112" s="114">
        <f>J111/N111*100</f>
        <v>0</v>
      </c>
      <c r="K112" s="114">
        <f>K111/N111*100</f>
        <v>0</v>
      </c>
      <c r="L112" s="114">
        <f>L111/N111*100</f>
        <v>0</v>
      </c>
      <c r="M112" s="114">
        <f>M111/N111*100</f>
        <v>0</v>
      </c>
      <c r="N112" s="114">
        <f>SUM(E112:M112)</f>
        <v>100</v>
      </c>
      <c r="O112" s="115"/>
      <c r="P112" s="113" t="s">
        <v>41</v>
      </c>
      <c r="R112" s="114">
        <f>R111/N111*100</f>
        <v>14.545454545454545</v>
      </c>
      <c r="S112" s="114">
        <f>S111/N111*100</f>
        <v>0</v>
      </c>
      <c r="T112" s="114">
        <f>T111/N111*100</f>
        <v>40</v>
      </c>
      <c r="U112" s="114">
        <f>U111/N111*100</f>
        <v>0</v>
      </c>
      <c r="V112" s="114">
        <f>V111/N111*100</f>
        <v>0</v>
      </c>
      <c r="W112" s="114">
        <f>W111/N111*100</f>
        <v>45.454545454545453</v>
      </c>
      <c r="X112" s="114">
        <f>X111/N111*100</f>
        <v>0</v>
      </c>
      <c r="Y112" s="114">
        <f>Y111/N111*100</f>
        <v>0</v>
      </c>
      <c r="AA112" s="193"/>
      <c r="AB112" s="194" t="s">
        <v>41</v>
      </c>
      <c r="AC112" s="195">
        <f>AC111/AL111*100</f>
        <v>12.053571428571429</v>
      </c>
      <c r="AD112" s="195">
        <f>AD111/AL111*100</f>
        <v>85.491071428571431</v>
      </c>
      <c r="AE112" s="195">
        <f>AE111/AL111*100</f>
        <v>0</v>
      </c>
      <c r="AF112" s="195">
        <f>AF111/AL111*100</f>
        <v>0</v>
      </c>
      <c r="AG112" s="195">
        <f>AG111/AL111*100</f>
        <v>0</v>
      </c>
      <c r="AH112" s="195">
        <f>AH111/AL111*100</f>
        <v>2.2321428571428572</v>
      </c>
      <c r="AI112" s="195">
        <f>AI111/AL111*100</f>
        <v>0.2232142857142857</v>
      </c>
      <c r="AJ112" s="195">
        <f>AJ111/AL111*100</f>
        <v>0</v>
      </c>
      <c r="AK112" s="195">
        <f>AK111/AL111*100</f>
        <v>0</v>
      </c>
      <c r="AL112" s="196">
        <f>SUM(AC112:AK112)</f>
        <v>100.00000000000001</v>
      </c>
      <c r="AM112" s="54"/>
      <c r="AN112" s="194" t="s">
        <v>41</v>
      </c>
      <c r="AO112" s="55"/>
      <c r="AP112" s="195">
        <f>AP111/AL111*100</f>
        <v>12.723214285714285</v>
      </c>
      <c r="AQ112" s="195">
        <f>AQ111/AL111*100</f>
        <v>0.4464285714285714</v>
      </c>
      <c r="AR112" s="195">
        <f>AR111/AL111*100</f>
        <v>40.178571428571431</v>
      </c>
      <c r="AS112" s="195">
        <f>AS111/AL111*100</f>
        <v>0</v>
      </c>
      <c r="AT112" s="195">
        <f>AT111/AL111*100</f>
        <v>2.6785714285714284</v>
      </c>
      <c r="AU112" s="195">
        <f>AU111/AL111*100</f>
        <v>43.526785714285715</v>
      </c>
      <c r="AV112" s="195">
        <f>AV111/AL111*100</f>
        <v>0.4464285714285714</v>
      </c>
      <c r="AW112" s="195">
        <f>AW111/AL111*100</f>
        <v>0</v>
      </c>
    </row>
    <row r="113" spans="2:26" ht="5.0999999999999996" customHeight="1" thickBot="1"/>
    <row r="114" spans="2:26" ht="120" customHeight="1" thickBot="1">
      <c r="B114" s="197" t="s">
        <v>76</v>
      </c>
      <c r="D114" s="198" t="s">
        <v>1</v>
      </c>
      <c r="E114" s="199" t="s">
        <v>2</v>
      </c>
      <c r="F114" s="199" t="s">
        <v>3</v>
      </c>
      <c r="G114" s="199" t="s">
        <v>4</v>
      </c>
      <c r="H114" s="199" t="s">
        <v>5</v>
      </c>
      <c r="I114" s="199" t="s">
        <v>6</v>
      </c>
      <c r="J114" s="199" t="s">
        <v>7</v>
      </c>
      <c r="K114" s="199" t="s">
        <v>8</v>
      </c>
      <c r="L114" s="199" t="s">
        <v>9</v>
      </c>
      <c r="M114" s="199" t="s">
        <v>10</v>
      </c>
      <c r="N114" s="200" t="s">
        <v>11</v>
      </c>
      <c r="O114" s="200" t="s">
        <v>12</v>
      </c>
      <c r="P114" s="198" t="s">
        <v>13</v>
      </c>
      <c r="Q114" s="7"/>
      <c r="R114" s="201" t="s">
        <v>14</v>
      </c>
      <c r="S114" s="201" t="s">
        <v>15</v>
      </c>
      <c r="T114" s="201" t="s">
        <v>16</v>
      </c>
      <c r="U114" s="201" t="s">
        <v>17</v>
      </c>
      <c r="V114" s="201" t="s">
        <v>18</v>
      </c>
      <c r="W114" s="201" t="s">
        <v>19</v>
      </c>
      <c r="X114" s="202" t="s">
        <v>20</v>
      </c>
      <c r="Y114" s="202" t="s">
        <v>21</v>
      </c>
      <c r="Z114" s="10"/>
    </row>
    <row r="115" spans="2:26" ht="24.95" customHeight="1">
      <c r="B115" s="203"/>
      <c r="D115" s="12" t="s">
        <v>22</v>
      </c>
      <c r="E115" s="13"/>
      <c r="F115" s="14"/>
      <c r="G115" s="14"/>
      <c r="H115" s="14"/>
      <c r="I115" s="14"/>
      <c r="J115" s="14"/>
      <c r="K115" s="14"/>
      <c r="L115" s="14"/>
      <c r="M115" s="15"/>
      <c r="N115" s="16">
        <f>SUM(E115:M115)</f>
        <v>0</v>
      </c>
      <c r="O115" s="17"/>
      <c r="P115" s="18" t="s">
        <v>52</v>
      </c>
      <c r="Q115" s="19"/>
      <c r="R115" s="20"/>
      <c r="S115" s="21"/>
      <c r="T115" s="21"/>
      <c r="U115" s="21"/>
      <c r="V115" s="21"/>
      <c r="W115" s="21"/>
      <c r="X115" s="21"/>
      <c r="Y115" s="22"/>
      <c r="Z115" s="23"/>
    </row>
    <row r="116" spans="2:26" ht="24.95" customHeight="1">
      <c r="B116" s="203"/>
      <c r="D116" s="24" t="s">
        <v>23</v>
      </c>
      <c r="E116" s="25"/>
      <c r="F116" s="26"/>
      <c r="G116" s="26"/>
      <c r="H116" s="26"/>
      <c r="I116" s="26"/>
      <c r="J116" s="26"/>
      <c r="K116" s="26"/>
      <c r="L116" s="26"/>
      <c r="M116" s="27"/>
      <c r="N116" s="28">
        <f t="shared" ref="N116:N124" si="42">SUM(E116:M116)</f>
        <v>0</v>
      </c>
      <c r="O116" s="29"/>
      <c r="P116" s="30" t="s">
        <v>77</v>
      </c>
      <c r="Q116" s="19"/>
      <c r="R116" s="31"/>
      <c r="S116" s="32"/>
      <c r="T116" s="32"/>
      <c r="U116" s="32"/>
      <c r="V116" s="32"/>
      <c r="W116" s="32"/>
      <c r="X116" s="32"/>
      <c r="Y116" s="33"/>
      <c r="Z116" s="23"/>
    </row>
    <row r="117" spans="2:26" ht="24.95" customHeight="1">
      <c r="B117" s="203"/>
      <c r="D117" s="24" t="s">
        <v>25</v>
      </c>
      <c r="E117" s="25"/>
      <c r="F117" s="26"/>
      <c r="G117" s="26"/>
      <c r="H117" s="26"/>
      <c r="I117" s="26"/>
      <c r="J117" s="26"/>
      <c r="K117" s="26"/>
      <c r="L117" s="26"/>
      <c r="M117" s="27"/>
      <c r="N117" s="28">
        <f t="shared" si="42"/>
        <v>0</v>
      </c>
      <c r="O117" s="29"/>
      <c r="P117" s="30" t="s">
        <v>26</v>
      </c>
      <c r="Q117" s="19"/>
      <c r="R117" s="31"/>
      <c r="S117" s="32"/>
      <c r="T117" s="32"/>
      <c r="U117" s="32"/>
      <c r="V117" s="32"/>
      <c r="W117" s="32"/>
      <c r="X117" s="32"/>
      <c r="Y117" s="33"/>
      <c r="Z117" s="23"/>
    </row>
    <row r="118" spans="2:26" ht="24.95" customHeight="1">
      <c r="B118" s="203"/>
      <c r="D118" s="24" t="s">
        <v>27</v>
      </c>
      <c r="E118" s="25"/>
      <c r="F118" s="26"/>
      <c r="G118" s="26"/>
      <c r="H118" s="26"/>
      <c r="I118" s="26"/>
      <c r="J118" s="26"/>
      <c r="K118" s="26"/>
      <c r="L118" s="26"/>
      <c r="M118" s="27"/>
      <c r="N118" s="28">
        <f t="shared" si="42"/>
        <v>0</v>
      </c>
      <c r="O118" s="29"/>
      <c r="P118" s="30" t="s">
        <v>78</v>
      </c>
      <c r="Q118" s="19"/>
      <c r="R118" s="31"/>
      <c r="S118" s="32"/>
      <c r="T118" s="32"/>
      <c r="U118" s="32"/>
      <c r="V118" s="32"/>
      <c r="W118" s="32"/>
      <c r="X118" s="32"/>
      <c r="Y118" s="33"/>
      <c r="Z118" s="23"/>
    </row>
    <row r="119" spans="2:26" ht="24.95" customHeight="1">
      <c r="B119" s="203"/>
      <c r="D119" s="24" t="s">
        <v>29</v>
      </c>
      <c r="E119" s="25"/>
      <c r="F119" s="26"/>
      <c r="G119" s="26"/>
      <c r="H119" s="26"/>
      <c r="I119" s="26"/>
      <c r="J119" s="26"/>
      <c r="K119" s="26"/>
      <c r="L119" s="26"/>
      <c r="M119" s="27"/>
      <c r="N119" s="28">
        <f t="shared" si="42"/>
        <v>0</v>
      </c>
      <c r="O119" s="29"/>
      <c r="P119" s="30"/>
      <c r="Q119" s="19"/>
      <c r="R119" s="31"/>
      <c r="S119" s="32"/>
      <c r="T119" s="32"/>
      <c r="U119" s="32"/>
      <c r="V119" s="32"/>
      <c r="W119" s="32"/>
      <c r="X119" s="32"/>
      <c r="Y119" s="33"/>
      <c r="Z119" s="23"/>
    </row>
    <row r="120" spans="2:26" ht="24.95" customHeight="1">
      <c r="B120" s="203"/>
      <c r="D120" s="24" t="s">
        <v>31</v>
      </c>
      <c r="E120" s="25"/>
      <c r="F120" s="26"/>
      <c r="G120" s="26"/>
      <c r="H120" s="26"/>
      <c r="I120" s="26"/>
      <c r="J120" s="26"/>
      <c r="K120" s="26"/>
      <c r="L120" s="26"/>
      <c r="M120" s="27"/>
      <c r="N120" s="28">
        <f t="shared" si="42"/>
        <v>0</v>
      </c>
      <c r="O120" s="29"/>
      <c r="P120" s="30" t="s">
        <v>79</v>
      </c>
      <c r="Q120" s="19"/>
      <c r="R120" s="31"/>
      <c r="S120" s="32"/>
      <c r="T120" s="32"/>
      <c r="U120" s="32"/>
      <c r="V120" s="32"/>
      <c r="W120" s="32"/>
      <c r="X120" s="32"/>
      <c r="Y120" s="33"/>
      <c r="Z120" s="23"/>
    </row>
    <row r="121" spans="2:26" ht="24.95" customHeight="1">
      <c r="B121" s="203"/>
      <c r="D121" s="24" t="s">
        <v>33</v>
      </c>
      <c r="E121" s="25"/>
      <c r="F121" s="26"/>
      <c r="G121" s="26"/>
      <c r="H121" s="26"/>
      <c r="I121" s="26"/>
      <c r="J121" s="26"/>
      <c r="K121" s="26"/>
      <c r="L121" s="26"/>
      <c r="M121" s="27"/>
      <c r="N121" s="28">
        <f t="shared" si="42"/>
        <v>0</v>
      </c>
      <c r="O121" s="29"/>
      <c r="P121" s="30" t="s">
        <v>59</v>
      </c>
      <c r="Q121" s="19"/>
      <c r="R121" s="31"/>
      <c r="S121" s="32"/>
      <c r="T121" s="32"/>
      <c r="U121" s="32"/>
      <c r="V121" s="32"/>
      <c r="W121" s="32"/>
      <c r="X121" s="32"/>
      <c r="Y121" s="33"/>
      <c r="Z121" s="23"/>
    </row>
    <row r="122" spans="2:26" ht="24.95" customHeight="1">
      <c r="B122" s="203"/>
      <c r="D122" s="24" t="s">
        <v>35</v>
      </c>
      <c r="E122" s="25"/>
      <c r="F122" s="26"/>
      <c r="G122" s="26"/>
      <c r="H122" s="26"/>
      <c r="I122" s="26"/>
      <c r="J122" s="26"/>
      <c r="K122" s="26"/>
      <c r="L122" s="26"/>
      <c r="M122" s="27"/>
      <c r="N122" s="28">
        <f t="shared" si="42"/>
        <v>0</v>
      </c>
      <c r="O122" s="29"/>
      <c r="P122" s="30" t="s">
        <v>36</v>
      </c>
      <c r="Q122" s="19"/>
      <c r="R122" s="31"/>
      <c r="S122" s="32"/>
      <c r="T122" s="32"/>
      <c r="U122" s="32"/>
      <c r="V122" s="32"/>
      <c r="W122" s="32"/>
      <c r="X122" s="32"/>
      <c r="Y122" s="33"/>
      <c r="Z122" s="23"/>
    </row>
    <row r="123" spans="2:26" ht="24.95" customHeight="1">
      <c r="B123" s="203"/>
      <c r="D123" s="34" t="s">
        <v>37</v>
      </c>
      <c r="E123" s="25"/>
      <c r="F123" s="26"/>
      <c r="G123" s="26"/>
      <c r="H123" s="26"/>
      <c r="I123" s="26"/>
      <c r="J123" s="26"/>
      <c r="K123" s="26"/>
      <c r="L123" s="26"/>
      <c r="M123" s="27"/>
      <c r="N123" s="35">
        <f t="shared" si="42"/>
        <v>0</v>
      </c>
      <c r="O123" s="29"/>
      <c r="P123" s="30"/>
      <c r="Q123" s="19"/>
      <c r="R123" s="31"/>
      <c r="S123" s="32"/>
      <c r="T123" s="32"/>
      <c r="U123" s="32"/>
      <c r="V123" s="32"/>
      <c r="W123" s="32"/>
      <c r="X123" s="32"/>
      <c r="Y123" s="33"/>
      <c r="Z123" s="23"/>
    </row>
    <row r="124" spans="2:26" ht="24.95" customHeight="1" thickBot="1">
      <c r="B124" s="203"/>
      <c r="D124" s="36" t="s">
        <v>38</v>
      </c>
      <c r="E124" s="37"/>
      <c r="F124" s="38"/>
      <c r="G124" s="38"/>
      <c r="H124" s="38"/>
      <c r="I124" s="38"/>
      <c r="J124" s="38"/>
      <c r="K124" s="38"/>
      <c r="L124" s="38"/>
      <c r="M124" s="39"/>
      <c r="N124" s="40">
        <f t="shared" si="42"/>
        <v>0</v>
      </c>
      <c r="O124" s="41"/>
      <c r="P124" s="42" t="s">
        <v>39</v>
      </c>
      <c r="Q124" s="19"/>
      <c r="R124" s="43"/>
      <c r="S124" s="44"/>
      <c r="T124" s="44"/>
      <c r="U124" s="44"/>
      <c r="V124" s="44"/>
      <c r="W124" s="44"/>
      <c r="X124" s="44"/>
      <c r="Y124" s="45"/>
      <c r="Z124" s="23"/>
    </row>
    <row r="125" spans="2:26" ht="24.95" customHeight="1" thickBot="1">
      <c r="B125" s="203"/>
      <c r="D125" s="204" t="s">
        <v>40</v>
      </c>
      <c r="E125" s="205">
        <f t="shared" ref="E125:M125" si="43">SUM(E115:E124)</f>
        <v>0</v>
      </c>
      <c r="F125" s="205">
        <f t="shared" si="43"/>
        <v>0</v>
      </c>
      <c r="G125" s="205">
        <f t="shared" si="43"/>
        <v>0</v>
      </c>
      <c r="H125" s="205">
        <f t="shared" si="43"/>
        <v>0</v>
      </c>
      <c r="I125" s="205">
        <f t="shared" si="43"/>
        <v>0</v>
      </c>
      <c r="J125" s="205">
        <f t="shared" si="43"/>
        <v>0</v>
      </c>
      <c r="K125" s="205">
        <f t="shared" si="43"/>
        <v>0</v>
      </c>
      <c r="L125" s="205">
        <f t="shared" si="43"/>
        <v>0</v>
      </c>
      <c r="M125" s="205">
        <f t="shared" si="43"/>
        <v>0</v>
      </c>
      <c r="N125" s="205">
        <f>SUM(N115:N124)</f>
        <v>0</v>
      </c>
      <c r="O125" s="206">
        <f>SUM(O115:O124)/7</f>
        <v>0</v>
      </c>
      <c r="P125" s="204" t="s">
        <v>40</v>
      </c>
      <c r="Q125" s="19"/>
      <c r="R125" s="207">
        <f t="shared" ref="R125:Y125" si="44">SUM(R115:R124)</f>
        <v>0</v>
      </c>
      <c r="S125" s="207">
        <f t="shared" si="44"/>
        <v>0</v>
      </c>
      <c r="T125" s="207">
        <f t="shared" si="44"/>
        <v>0</v>
      </c>
      <c r="U125" s="207">
        <f t="shared" si="44"/>
        <v>0</v>
      </c>
      <c r="V125" s="207">
        <f t="shared" si="44"/>
        <v>0</v>
      </c>
      <c r="W125" s="207">
        <f t="shared" si="44"/>
        <v>0</v>
      </c>
      <c r="X125" s="207">
        <f t="shared" si="44"/>
        <v>0</v>
      </c>
      <c r="Y125" s="207">
        <f t="shared" si="44"/>
        <v>0</v>
      </c>
      <c r="Z125" s="23"/>
    </row>
    <row r="126" spans="2:26" ht="24.95" customHeight="1" thickBot="1">
      <c r="B126" s="208"/>
      <c r="D126" s="209" t="s">
        <v>41</v>
      </c>
      <c r="E126" s="210" t="e">
        <f>E125/N125*100</f>
        <v>#DIV/0!</v>
      </c>
      <c r="F126" s="210" t="e">
        <f>F125/N125*100</f>
        <v>#DIV/0!</v>
      </c>
      <c r="G126" s="210" t="e">
        <f>G125/N125*100</f>
        <v>#DIV/0!</v>
      </c>
      <c r="H126" s="210" t="e">
        <f>H125/N125*100</f>
        <v>#DIV/0!</v>
      </c>
      <c r="I126" s="210" t="e">
        <f>I125/N125*100</f>
        <v>#DIV/0!</v>
      </c>
      <c r="J126" s="210" t="e">
        <f>J125/N125*100</f>
        <v>#DIV/0!</v>
      </c>
      <c r="K126" s="210" t="e">
        <f>K125/N125*100</f>
        <v>#DIV/0!</v>
      </c>
      <c r="L126" s="210" t="e">
        <f>L125/N125*100</f>
        <v>#DIV/0!</v>
      </c>
      <c r="M126" s="210" t="e">
        <f>M125/N125*100</f>
        <v>#DIV/0!</v>
      </c>
      <c r="N126" s="210" t="e">
        <f>SUM(E126:M126)</f>
        <v>#DIV/0!</v>
      </c>
      <c r="O126" s="54"/>
      <c r="P126" s="209" t="s">
        <v>41</v>
      </c>
      <c r="Q126" s="55"/>
      <c r="R126" s="210" t="e">
        <f>R125/N125*100</f>
        <v>#DIV/0!</v>
      </c>
      <c r="S126" s="210" t="e">
        <f>S125/N125*100</f>
        <v>#DIV/0!</v>
      </c>
      <c r="T126" s="210" t="e">
        <f>T125/N125*100</f>
        <v>#DIV/0!</v>
      </c>
      <c r="U126" s="210" t="e">
        <f>U125/N125*100</f>
        <v>#DIV/0!</v>
      </c>
      <c r="V126" s="210" t="e">
        <f>V125/N125*100</f>
        <v>#DIV/0!</v>
      </c>
      <c r="W126" s="210" t="e">
        <f>W125/N125*100</f>
        <v>#DIV/0!</v>
      </c>
      <c r="X126" s="210" t="e">
        <f>X125/N125*100</f>
        <v>#DIV/0!</v>
      </c>
      <c r="Y126" s="210" t="e">
        <f>Y125/N125*100</f>
        <v>#DIV/0!</v>
      </c>
      <c r="Z126" s="56"/>
    </row>
    <row r="127" spans="2:26" ht="5.0999999999999996" customHeight="1" thickBot="1"/>
    <row r="128" spans="2:26" ht="120" customHeight="1" thickBot="1">
      <c r="B128" s="211" t="s">
        <v>80</v>
      </c>
      <c r="D128" s="212" t="s">
        <v>1</v>
      </c>
      <c r="E128" s="213" t="s">
        <v>2</v>
      </c>
      <c r="F128" s="213" t="s">
        <v>3</v>
      </c>
      <c r="G128" s="213" t="s">
        <v>4</v>
      </c>
      <c r="H128" s="213" t="s">
        <v>5</v>
      </c>
      <c r="I128" s="213" t="s">
        <v>6</v>
      </c>
      <c r="J128" s="213" t="s">
        <v>7</v>
      </c>
      <c r="K128" s="213" t="s">
        <v>8</v>
      </c>
      <c r="L128" s="213" t="s">
        <v>9</v>
      </c>
      <c r="M128" s="213" t="s">
        <v>10</v>
      </c>
      <c r="N128" s="214" t="s">
        <v>11</v>
      </c>
      <c r="O128" s="214" t="s">
        <v>12</v>
      </c>
      <c r="P128" s="212" t="s">
        <v>13</v>
      </c>
      <c r="Q128" s="7"/>
      <c r="R128" s="215" t="s">
        <v>14</v>
      </c>
      <c r="S128" s="215" t="s">
        <v>15</v>
      </c>
      <c r="T128" s="215" t="s">
        <v>16</v>
      </c>
      <c r="U128" s="215" t="s">
        <v>17</v>
      </c>
      <c r="V128" s="215" t="s">
        <v>18</v>
      </c>
      <c r="W128" s="215" t="s">
        <v>19</v>
      </c>
      <c r="X128" s="216" t="s">
        <v>20</v>
      </c>
      <c r="Y128" s="216" t="s">
        <v>21</v>
      </c>
      <c r="Z128" s="10"/>
    </row>
    <row r="129" spans="2:26" ht="24.95" customHeight="1">
      <c r="B129" s="217"/>
      <c r="D129" s="12" t="s">
        <v>22</v>
      </c>
      <c r="E129" s="13"/>
      <c r="F129" s="14"/>
      <c r="G129" s="14"/>
      <c r="H129" s="14"/>
      <c r="I129" s="14"/>
      <c r="J129" s="14"/>
      <c r="K129" s="14"/>
      <c r="L129" s="14"/>
      <c r="M129" s="15"/>
      <c r="N129" s="16">
        <f>SUM(E129:M129)</f>
        <v>0</v>
      </c>
      <c r="O129" s="17"/>
      <c r="P129" s="18" t="s">
        <v>81</v>
      </c>
      <c r="Q129" s="19"/>
      <c r="R129" s="20"/>
      <c r="S129" s="21"/>
      <c r="T129" s="21"/>
      <c r="U129" s="21"/>
      <c r="V129" s="21"/>
      <c r="W129" s="21"/>
      <c r="X129" s="21"/>
      <c r="Y129" s="22"/>
      <c r="Z129" s="23"/>
    </row>
    <row r="130" spans="2:26" ht="24.95" customHeight="1">
      <c r="B130" s="217"/>
      <c r="D130" s="24" t="s">
        <v>23</v>
      </c>
      <c r="E130" s="25"/>
      <c r="F130" s="26"/>
      <c r="G130" s="26"/>
      <c r="H130" s="26"/>
      <c r="I130" s="26"/>
      <c r="J130" s="26"/>
      <c r="K130" s="26"/>
      <c r="L130" s="26"/>
      <c r="M130" s="27"/>
      <c r="N130" s="28">
        <f t="shared" ref="N130:N138" si="45">SUM(E130:M130)</f>
        <v>0</v>
      </c>
      <c r="O130" s="29"/>
      <c r="P130" s="30" t="s">
        <v>77</v>
      </c>
      <c r="Q130" s="19"/>
      <c r="R130" s="31"/>
      <c r="S130" s="32"/>
      <c r="T130" s="32"/>
      <c r="U130" s="32"/>
      <c r="V130" s="32"/>
      <c r="W130" s="32"/>
      <c r="X130" s="32"/>
      <c r="Y130" s="33"/>
      <c r="Z130" s="23"/>
    </row>
    <row r="131" spans="2:26" ht="24.95" customHeight="1">
      <c r="B131" s="217"/>
      <c r="D131" s="24" t="s">
        <v>25</v>
      </c>
      <c r="E131" s="25"/>
      <c r="F131" s="26"/>
      <c r="G131" s="26"/>
      <c r="H131" s="26"/>
      <c r="I131" s="26"/>
      <c r="J131" s="26"/>
      <c r="K131" s="26"/>
      <c r="L131" s="26"/>
      <c r="M131" s="27"/>
      <c r="N131" s="28">
        <f t="shared" si="45"/>
        <v>0</v>
      </c>
      <c r="O131" s="29"/>
      <c r="P131" s="30"/>
      <c r="Q131" s="19"/>
      <c r="R131" s="31"/>
      <c r="S131" s="32"/>
      <c r="T131" s="32"/>
      <c r="U131" s="32"/>
      <c r="V131" s="32"/>
      <c r="W131" s="32"/>
      <c r="X131" s="32"/>
      <c r="Y131" s="33"/>
      <c r="Z131" s="23"/>
    </row>
    <row r="132" spans="2:26" ht="24.95" customHeight="1">
      <c r="B132" s="217"/>
      <c r="D132" s="24" t="s">
        <v>27</v>
      </c>
      <c r="E132" s="25"/>
      <c r="F132" s="26"/>
      <c r="G132" s="26"/>
      <c r="H132" s="26"/>
      <c r="I132" s="26"/>
      <c r="J132" s="26"/>
      <c r="K132" s="26"/>
      <c r="L132" s="26"/>
      <c r="M132" s="27"/>
      <c r="N132" s="28">
        <f t="shared" si="45"/>
        <v>0</v>
      </c>
      <c r="O132" s="29"/>
      <c r="P132" s="30" t="s">
        <v>82</v>
      </c>
      <c r="Q132" s="19"/>
      <c r="R132" s="31"/>
      <c r="S132" s="32"/>
      <c r="T132" s="32"/>
      <c r="U132" s="32"/>
      <c r="V132" s="32"/>
      <c r="W132" s="32"/>
      <c r="X132" s="32"/>
      <c r="Y132" s="33"/>
      <c r="Z132" s="23"/>
    </row>
    <row r="133" spans="2:26" ht="24.95" customHeight="1">
      <c r="B133" s="217"/>
      <c r="D133" s="24" t="s">
        <v>29</v>
      </c>
      <c r="E133" s="25"/>
      <c r="F133" s="26"/>
      <c r="G133" s="26"/>
      <c r="H133" s="26"/>
      <c r="I133" s="26"/>
      <c r="J133" s="26"/>
      <c r="K133" s="26"/>
      <c r="L133" s="26"/>
      <c r="M133" s="27"/>
      <c r="N133" s="28">
        <f t="shared" si="45"/>
        <v>0</v>
      </c>
      <c r="O133" s="29"/>
      <c r="P133" s="30" t="s">
        <v>83</v>
      </c>
      <c r="Q133" s="19"/>
      <c r="R133" s="31"/>
      <c r="S133" s="32"/>
      <c r="T133" s="32"/>
      <c r="U133" s="32"/>
      <c r="V133" s="32"/>
      <c r="W133" s="32"/>
      <c r="X133" s="32"/>
      <c r="Y133" s="33"/>
      <c r="Z133" s="23"/>
    </row>
    <row r="134" spans="2:26" ht="24.95" customHeight="1">
      <c r="B134" s="217"/>
      <c r="D134" s="24" t="s">
        <v>31</v>
      </c>
      <c r="E134" s="25"/>
      <c r="F134" s="26"/>
      <c r="G134" s="26"/>
      <c r="H134" s="26"/>
      <c r="I134" s="26"/>
      <c r="J134" s="26"/>
      <c r="K134" s="26"/>
      <c r="L134" s="26"/>
      <c r="M134" s="27"/>
      <c r="N134" s="28">
        <f t="shared" si="45"/>
        <v>0</v>
      </c>
      <c r="O134" s="29"/>
      <c r="P134" s="30" t="s">
        <v>79</v>
      </c>
      <c r="Q134" s="19"/>
      <c r="R134" s="31"/>
      <c r="S134" s="32"/>
      <c r="T134" s="32"/>
      <c r="U134" s="32"/>
      <c r="V134" s="32"/>
      <c r="W134" s="32"/>
      <c r="X134" s="32"/>
      <c r="Y134" s="33"/>
      <c r="Z134" s="23"/>
    </row>
    <row r="135" spans="2:26" ht="24.95" customHeight="1">
      <c r="B135" s="217"/>
      <c r="D135" s="24" t="s">
        <v>33</v>
      </c>
      <c r="E135" s="25"/>
      <c r="F135" s="26"/>
      <c r="G135" s="26"/>
      <c r="H135" s="26"/>
      <c r="I135" s="26"/>
      <c r="J135" s="26"/>
      <c r="K135" s="26"/>
      <c r="L135" s="26"/>
      <c r="M135" s="27"/>
      <c r="N135" s="28">
        <f t="shared" si="45"/>
        <v>0</v>
      </c>
      <c r="O135" s="29"/>
      <c r="P135" s="30" t="s">
        <v>59</v>
      </c>
      <c r="Q135" s="19"/>
      <c r="R135" s="31"/>
      <c r="S135" s="32"/>
      <c r="T135" s="32"/>
      <c r="U135" s="32"/>
      <c r="V135" s="32"/>
      <c r="W135" s="32"/>
      <c r="X135" s="32"/>
      <c r="Y135" s="33"/>
      <c r="Z135" s="23"/>
    </row>
    <row r="136" spans="2:26" ht="24.95" customHeight="1">
      <c r="B136" s="217"/>
      <c r="D136" s="24" t="s">
        <v>35</v>
      </c>
      <c r="E136" s="25"/>
      <c r="F136" s="26"/>
      <c r="G136" s="26"/>
      <c r="H136" s="26"/>
      <c r="I136" s="26"/>
      <c r="J136" s="26"/>
      <c r="K136" s="26"/>
      <c r="L136" s="26"/>
      <c r="M136" s="27"/>
      <c r="N136" s="28">
        <f t="shared" si="45"/>
        <v>0</v>
      </c>
      <c r="O136" s="29"/>
      <c r="P136" s="30" t="s">
        <v>36</v>
      </c>
      <c r="Q136" s="19"/>
      <c r="R136" s="31"/>
      <c r="S136" s="32"/>
      <c r="T136" s="32"/>
      <c r="U136" s="32"/>
      <c r="V136" s="32"/>
      <c r="W136" s="32"/>
      <c r="X136" s="32"/>
      <c r="Y136" s="33"/>
      <c r="Z136" s="23"/>
    </row>
    <row r="137" spans="2:26" ht="24.95" customHeight="1">
      <c r="B137" s="217"/>
      <c r="D137" s="34" t="s">
        <v>37</v>
      </c>
      <c r="E137" s="25"/>
      <c r="F137" s="26"/>
      <c r="G137" s="26"/>
      <c r="H137" s="26"/>
      <c r="I137" s="26"/>
      <c r="J137" s="26"/>
      <c r="K137" s="26"/>
      <c r="L137" s="26"/>
      <c r="M137" s="27"/>
      <c r="N137" s="35">
        <f t="shared" si="45"/>
        <v>0</v>
      </c>
      <c r="O137" s="29"/>
      <c r="P137" s="30"/>
      <c r="Q137" s="19"/>
      <c r="R137" s="31"/>
      <c r="S137" s="32"/>
      <c r="T137" s="32"/>
      <c r="U137" s="32"/>
      <c r="V137" s="32"/>
      <c r="W137" s="32"/>
      <c r="X137" s="32"/>
      <c r="Y137" s="33"/>
      <c r="Z137" s="23"/>
    </row>
    <row r="138" spans="2:26" ht="24.95" customHeight="1" thickBot="1">
      <c r="B138" s="217"/>
      <c r="D138" s="36" t="s">
        <v>38</v>
      </c>
      <c r="E138" s="37"/>
      <c r="F138" s="38"/>
      <c r="G138" s="38"/>
      <c r="H138" s="38"/>
      <c r="I138" s="38"/>
      <c r="J138" s="38"/>
      <c r="K138" s="38"/>
      <c r="L138" s="38"/>
      <c r="M138" s="39"/>
      <c r="N138" s="40">
        <f t="shared" si="45"/>
        <v>0</v>
      </c>
      <c r="O138" s="41"/>
      <c r="P138" s="42" t="s">
        <v>39</v>
      </c>
      <c r="Q138" s="19"/>
      <c r="R138" s="43"/>
      <c r="S138" s="44"/>
      <c r="T138" s="44"/>
      <c r="U138" s="44"/>
      <c r="V138" s="44"/>
      <c r="W138" s="44"/>
      <c r="X138" s="44"/>
      <c r="Y138" s="45"/>
      <c r="Z138" s="23"/>
    </row>
    <row r="139" spans="2:26" ht="24.95" customHeight="1" thickBot="1">
      <c r="B139" s="217"/>
      <c r="D139" s="218" t="s">
        <v>40</v>
      </c>
      <c r="E139" s="219">
        <f t="shared" ref="E139:M139" si="46">SUM(E129:E138)</f>
        <v>0</v>
      </c>
      <c r="F139" s="219">
        <f t="shared" si="46"/>
        <v>0</v>
      </c>
      <c r="G139" s="219">
        <f t="shared" si="46"/>
        <v>0</v>
      </c>
      <c r="H139" s="219">
        <f t="shared" si="46"/>
        <v>0</v>
      </c>
      <c r="I139" s="219">
        <f t="shared" si="46"/>
        <v>0</v>
      </c>
      <c r="J139" s="219">
        <f t="shared" si="46"/>
        <v>0</v>
      </c>
      <c r="K139" s="219">
        <f t="shared" si="46"/>
        <v>0</v>
      </c>
      <c r="L139" s="219">
        <f t="shared" si="46"/>
        <v>0</v>
      </c>
      <c r="M139" s="219">
        <f t="shared" si="46"/>
        <v>0</v>
      </c>
      <c r="N139" s="219">
        <f>SUM(N129:N138)</f>
        <v>0</v>
      </c>
      <c r="O139" s="220">
        <f>SUM(O129:O138)/8</f>
        <v>0</v>
      </c>
      <c r="P139" s="218" t="s">
        <v>40</v>
      </c>
      <c r="Q139" s="19"/>
      <c r="R139" s="221">
        <f t="shared" ref="R139:Y139" si="47">SUM(R129:R138)</f>
        <v>0</v>
      </c>
      <c r="S139" s="221">
        <f t="shared" si="47"/>
        <v>0</v>
      </c>
      <c r="T139" s="221">
        <f t="shared" si="47"/>
        <v>0</v>
      </c>
      <c r="U139" s="221">
        <f t="shared" si="47"/>
        <v>0</v>
      </c>
      <c r="V139" s="221">
        <f t="shared" si="47"/>
        <v>0</v>
      </c>
      <c r="W139" s="221">
        <f t="shared" si="47"/>
        <v>0</v>
      </c>
      <c r="X139" s="221">
        <f t="shared" si="47"/>
        <v>0</v>
      </c>
      <c r="Y139" s="221">
        <f t="shared" si="47"/>
        <v>0</v>
      </c>
      <c r="Z139" s="23"/>
    </row>
    <row r="140" spans="2:26" ht="24.95" customHeight="1" thickBot="1">
      <c r="B140" s="222"/>
      <c r="D140" s="223" t="s">
        <v>41</v>
      </c>
      <c r="E140" s="224" t="e">
        <f>E139/N139*100</f>
        <v>#DIV/0!</v>
      </c>
      <c r="F140" s="224" t="e">
        <f>F139/N139*100</f>
        <v>#DIV/0!</v>
      </c>
      <c r="G140" s="224" t="e">
        <f>G139/N139*100</f>
        <v>#DIV/0!</v>
      </c>
      <c r="H140" s="224" t="e">
        <f>H139/N139*100</f>
        <v>#DIV/0!</v>
      </c>
      <c r="I140" s="224" t="e">
        <f>I139/N139*100</f>
        <v>#DIV/0!</v>
      </c>
      <c r="J140" s="224" t="e">
        <f>J139/N139*100</f>
        <v>#DIV/0!</v>
      </c>
      <c r="K140" s="224" t="e">
        <f>K139/N139*100</f>
        <v>#DIV/0!</v>
      </c>
      <c r="L140" s="224" t="e">
        <f>L139/N139*100</f>
        <v>#DIV/0!</v>
      </c>
      <c r="M140" s="224" t="e">
        <f>M139/N139*100</f>
        <v>#DIV/0!</v>
      </c>
      <c r="N140" s="224" t="e">
        <f>SUM(E140:M140)</f>
        <v>#DIV/0!</v>
      </c>
      <c r="O140" s="54"/>
      <c r="P140" s="223" t="s">
        <v>41</v>
      </c>
      <c r="Q140" s="55"/>
      <c r="R140" s="224" t="e">
        <f>R139/N139*100</f>
        <v>#DIV/0!</v>
      </c>
      <c r="S140" s="224" t="e">
        <f>S139/N139*100</f>
        <v>#DIV/0!</v>
      </c>
      <c r="T140" s="224" t="e">
        <f>T139/N139*100</f>
        <v>#DIV/0!</v>
      </c>
      <c r="U140" s="224" t="e">
        <f>U139/N139*100</f>
        <v>#DIV/0!</v>
      </c>
      <c r="V140" s="224" t="e">
        <f>V139/N139*100</f>
        <v>#DIV/0!</v>
      </c>
      <c r="W140" s="224" t="e">
        <f>W139/N139*100</f>
        <v>#DIV/0!</v>
      </c>
      <c r="X140" s="224" t="e">
        <f>X139/N139*100</f>
        <v>#DIV/0!</v>
      </c>
      <c r="Y140" s="224" t="e">
        <f>Y139/N139*100</f>
        <v>#DIV/0!</v>
      </c>
      <c r="Z140" s="56"/>
    </row>
    <row r="141" spans="2:26" ht="5.0999999999999996" customHeight="1" thickBot="1"/>
    <row r="142" spans="2:26" ht="120" customHeight="1" thickBot="1">
      <c r="B142" s="225" t="s">
        <v>84</v>
      </c>
      <c r="D142" s="226" t="s">
        <v>1</v>
      </c>
      <c r="E142" s="227" t="s">
        <v>2</v>
      </c>
      <c r="F142" s="227" t="s">
        <v>3</v>
      </c>
      <c r="G142" s="227" t="s">
        <v>4</v>
      </c>
      <c r="H142" s="227" t="s">
        <v>5</v>
      </c>
      <c r="I142" s="227" t="s">
        <v>6</v>
      </c>
      <c r="J142" s="227" t="s">
        <v>7</v>
      </c>
      <c r="K142" s="227" t="s">
        <v>8</v>
      </c>
      <c r="L142" s="227" t="s">
        <v>9</v>
      </c>
      <c r="M142" s="227" t="s">
        <v>10</v>
      </c>
      <c r="N142" s="228" t="s">
        <v>11</v>
      </c>
      <c r="O142" s="228" t="s">
        <v>12</v>
      </c>
      <c r="P142" s="226" t="s">
        <v>13</v>
      </c>
      <c r="Q142" s="7"/>
      <c r="R142" s="229" t="s">
        <v>14</v>
      </c>
      <c r="S142" s="229" t="s">
        <v>15</v>
      </c>
      <c r="T142" s="229" t="s">
        <v>16</v>
      </c>
      <c r="U142" s="229" t="s">
        <v>17</v>
      </c>
      <c r="V142" s="229" t="s">
        <v>18</v>
      </c>
      <c r="W142" s="229" t="s">
        <v>19</v>
      </c>
      <c r="X142" s="230" t="s">
        <v>20</v>
      </c>
      <c r="Y142" s="230" t="s">
        <v>21</v>
      </c>
      <c r="Z142" s="10"/>
    </row>
    <row r="143" spans="2:26" ht="24.95" customHeight="1">
      <c r="B143" s="231"/>
      <c r="D143" s="12" t="s">
        <v>22</v>
      </c>
      <c r="E143" s="13"/>
      <c r="F143" s="14"/>
      <c r="G143" s="14"/>
      <c r="H143" s="14"/>
      <c r="I143" s="14"/>
      <c r="J143" s="14"/>
      <c r="K143" s="14"/>
      <c r="L143" s="14"/>
      <c r="M143" s="15"/>
      <c r="N143" s="16">
        <f>SUM(E143:M143)</f>
        <v>0</v>
      </c>
      <c r="O143" s="17"/>
      <c r="P143" s="18" t="s">
        <v>26</v>
      </c>
      <c r="Q143" s="19"/>
      <c r="R143" s="20"/>
      <c r="S143" s="21"/>
      <c r="T143" s="21"/>
      <c r="U143" s="21"/>
      <c r="V143" s="21"/>
      <c r="W143" s="21"/>
      <c r="X143" s="21"/>
      <c r="Y143" s="22"/>
      <c r="Z143" s="23"/>
    </row>
    <row r="144" spans="2:26" ht="24.95" customHeight="1">
      <c r="B144" s="231"/>
      <c r="D144" s="24" t="s">
        <v>23</v>
      </c>
      <c r="E144" s="25"/>
      <c r="F144" s="26"/>
      <c r="G144" s="26"/>
      <c r="H144" s="26"/>
      <c r="I144" s="26"/>
      <c r="J144" s="26"/>
      <c r="K144" s="26"/>
      <c r="L144" s="26"/>
      <c r="M144" s="27"/>
      <c r="N144" s="28">
        <f t="shared" ref="N144:N152" si="48">SUM(E144:M144)</f>
        <v>0</v>
      </c>
      <c r="O144" s="29"/>
      <c r="P144" s="30" t="s">
        <v>77</v>
      </c>
      <c r="Q144" s="19"/>
      <c r="R144" s="31"/>
      <c r="S144" s="32"/>
      <c r="T144" s="32"/>
      <c r="U144" s="32"/>
      <c r="V144" s="32"/>
      <c r="W144" s="32"/>
      <c r="X144" s="32"/>
      <c r="Y144" s="33"/>
      <c r="Z144" s="23"/>
    </row>
    <row r="145" spans="2:26" ht="24.95" customHeight="1">
      <c r="B145" s="231"/>
      <c r="D145" s="24" t="s">
        <v>25</v>
      </c>
      <c r="E145" s="25"/>
      <c r="F145" s="26"/>
      <c r="G145" s="26"/>
      <c r="H145" s="26"/>
      <c r="I145" s="26"/>
      <c r="J145" s="26"/>
      <c r="K145" s="26"/>
      <c r="L145" s="26"/>
      <c r="M145" s="27"/>
      <c r="N145" s="28">
        <f t="shared" si="48"/>
        <v>0</v>
      </c>
      <c r="O145" s="29"/>
      <c r="P145" s="30" t="s">
        <v>85</v>
      </c>
      <c r="Q145" s="19"/>
      <c r="R145" s="31"/>
      <c r="S145" s="32"/>
      <c r="T145" s="32"/>
      <c r="U145" s="32"/>
      <c r="V145" s="32"/>
      <c r="W145" s="32"/>
      <c r="X145" s="32"/>
      <c r="Y145" s="33"/>
      <c r="Z145" s="23"/>
    </row>
    <row r="146" spans="2:26" ht="24.95" customHeight="1">
      <c r="B146" s="231"/>
      <c r="D146" s="24" t="s">
        <v>27</v>
      </c>
      <c r="E146" s="25"/>
      <c r="F146" s="26"/>
      <c r="G146" s="26"/>
      <c r="H146" s="26"/>
      <c r="I146" s="26"/>
      <c r="J146" s="26"/>
      <c r="K146" s="26"/>
      <c r="L146" s="26"/>
      <c r="M146" s="27"/>
      <c r="N146" s="28">
        <f t="shared" si="48"/>
        <v>0</v>
      </c>
      <c r="O146" s="29"/>
      <c r="P146" s="30" t="s">
        <v>82</v>
      </c>
      <c r="Q146" s="19"/>
      <c r="R146" s="31"/>
      <c r="S146" s="32"/>
      <c r="T146" s="32"/>
      <c r="U146" s="32"/>
      <c r="V146" s="32"/>
      <c r="W146" s="32"/>
      <c r="X146" s="32"/>
      <c r="Y146" s="33"/>
      <c r="Z146" s="23"/>
    </row>
    <row r="147" spans="2:26" ht="24.95" customHeight="1">
      <c r="B147" s="231"/>
      <c r="D147" s="24" t="s">
        <v>29</v>
      </c>
      <c r="E147" s="25"/>
      <c r="F147" s="26"/>
      <c r="G147" s="26"/>
      <c r="H147" s="26"/>
      <c r="I147" s="26"/>
      <c r="J147" s="26"/>
      <c r="K147" s="26"/>
      <c r="L147" s="26"/>
      <c r="M147" s="27"/>
      <c r="N147" s="28">
        <f t="shared" si="48"/>
        <v>0</v>
      </c>
      <c r="O147" s="29"/>
      <c r="P147" s="30"/>
      <c r="Q147" s="19"/>
      <c r="R147" s="31"/>
      <c r="S147" s="32"/>
      <c r="T147" s="32"/>
      <c r="U147" s="32"/>
      <c r="V147" s="32"/>
      <c r="W147" s="32"/>
      <c r="X147" s="32"/>
      <c r="Y147" s="33"/>
      <c r="Z147" s="23"/>
    </row>
    <row r="148" spans="2:26" ht="24.95" customHeight="1">
      <c r="B148" s="231"/>
      <c r="D148" s="24" t="s">
        <v>31</v>
      </c>
      <c r="E148" s="25"/>
      <c r="F148" s="26"/>
      <c r="G148" s="26"/>
      <c r="H148" s="26"/>
      <c r="I148" s="26"/>
      <c r="J148" s="26"/>
      <c r="K148" s="26"/>
      <c r="L148" s="26"/>
      <c r="M148" s="27"/>
      <c r="N148" s="28">
        <f t="shared" si="48"/>
        <v>0</v>
      </c>
      <c r="O148" s="29"/>
      <c r="P148" s="30" t="s">
        <v>79</v>
      </c>
      <c r="Q148" s="19"/>
      <c r="R148" s="31"/>
      <c r="S148" s="32"/>
      <c r="T148" s="32"/>
      <c r="U148" s="32"/>
      <c r="V148" s="32"/>
      <c r="W148" s="32"/>
      <c r="X148" s="32"/>
      <c r="Y148" s="33"/>
      <c r="Z148" s="23"/>
    </row>
    <row r="149" spans="2:26" ht="24.95" customHeight="1">
      <c r="B149" s="231"/>
      <c r="D149" s="24" t="s">
        <v>33</v>
      </c>
      <c r="E149" s="25"/>
      <c r="F149" s="26"/>
      <c r="G149" s="26"/>
      <c r="H149" s="26"/>
      <c r="I149" s="26"/>
      <c r="J149" s="26"/>
      <c r="K149" s="26"/>
      <c r="L149" s="26"/>
      <c r="M149" s="27"/>
      <c r="N149" s="28">
        <f t="shared" si="48"/>
        <v>0</v>
      </c>
      <c r="O149" s="29"/>
      <c r="P149" s="30" t="s">
        <v>79</v>
      </c>
      <c r="Q149" s="19"/>
      <c r="R149" s="31"/>
      <c r="S149" s="32"/>
      <c r="T149" s="32"/>
      <c r="U149" s="32"/>
      <c r="V149" s="32"/>
      <c r="W149" s="32"/>
      <c r="X149" s="32"/>
      <c r="Y149" s="33"/>
      <c r="Z149" s="23"/>
    </row>
    <row r="150" spans="2:26" ht="24.95" customHeight="1">
      <c r="B150" s="231"/>
      <c r="D150" s="24" t="s">
        <v>35</v>
      </c>
      <c r="E150" s="25"/>
      <c r="F150" s="26"/>
      <c r="G150" s="26"/>
      <c r="H150" s="26"/>
      <c r="I150" s="26"/>
      <c r="J150" s="26"/>
      <c r="K150" s="26"/>
      <c r="L150" s="26"/>
      <c r="M150" s="27"/>
      <c r="N150" s="28">
        <f t="shared" si="48"/>
        <v>0</v>
      </c>
      <c r="O150" s="29"/>
      <c r="P150" s="30" t="s">
        <v>59</v>
      </c>
      <c r="Q150" s="19"/>
      <c r="R150" s="31"/>
      <c r="S150" s="32"/>
      <c r="T150" s="32"/>
      <c r="U150" s="32"/>
      <c r="V150" s="32"/>
      <c r="W150" s="32"/>
      <c r="X150" s="32"/>
      <c r="Y150" s="33"/>
      <c r="Z150" s="23"/>
    </row>
    <row r="151" spans="2:26" ht="24.95" customHeight="1">
      <c r="B151" s="231"/>
      <c r="D151" s="34" t="s">
        <v>37</v>
      </c>
      <c r="E151" s="25"/>
      <c r="F151" s="26"/>
      <c r="G151" s="26"/>
      <c r="H151" s="26"/>
      <c r="I151" s="26"/>
      <c r="J151" s="26"/>
      <c r="K151" s="26"/>
      <c r="L151" s="26"/>
      <c r="M151" s="27"/>
      <c r="N151" s="35">
        <f t="shared" si="48"/>
        <v>0</v>
      </c>
      <c r="O151" s="29"/>
      <c r="P151" s="30" t="s">
        <v>86</v>
      </c>
      <c r="Q151" s="19"/>
      <c r="R151" s="31"/>
      <c r="S151" s="32"/>
      <c r="T151" s="32"/>
      <c r="U151" s="32"/>
      <c r="V151" s="32"/>
      <c r="W151" s="32"/>
      <c r="X151" s="32"/>
      <c r="Y151" s="33"/>
      <c r="Z151" s="23"/>
    </row>
    <row r="152" spans="2:26" ht="24.95" customHeight="1" thickBot="1">
      <c r="B152" s="231"/>
      <c r="D152" s="36" t="s">
        <v>38</v>
      </c>
      <c r="E152" s="37"/>
      <c r="F152" s="38"/>
      <c r="G152" s="38"/>
      <c r="H152" s="38"/>
      <c r="I152" s="38"/>
      <c r="J152" s="38"/>
      <c r="K152" s="38"/>
      <c r="L152" s="38"/>
      <c r="M152" s="39"/>
      <c r="N152" s="40">
        <f t="shared" si="48"/>
        <v>0</v>
      </c>
      <c r="O152" s="41"/>
      <c r="P152" s="42" t="s">
        <v>39</v>
      </c>
      <c r="Q152" s="19"/>
      <c r="R152" s="43"/>
      <c r="S152" s="44"/>
      <c r="T152" s="44"/>
      <c r="U152" s="44"/>
      <c r="V152" s="44"/>
      <c r="W152" s="44"/>
      <c r="X152" s="44"/>
      <c r="Y152" s="45"/>
      <c r="Z152" s="23"/>
    </row>
    <row r="153" spans="2:26" ht="24.95" customHeight="1" thickBot="1">
      <c r="B153" s="231"/>
      <c r="D153" s="232" t="s">
        <v>40</v>
      </c>
      <c r="E153" s="233">
        <f t="shared" ref="E153:M153" si="49">SUM(E143:E152)</f>
        <v>0</v>
      </c>
      <c r="F153" s="233">
        <f t="shared" si="49"/>
        <v>0</v>
      </c>
      <c r="G153" s="233">
        <f t="shared" si="49"/>
        <v>0</v>
      </c>
      <c r="H153" s="233">
        <f t="shared" si="49"/>
        <v>0</v>
      </c>
      <c r="I153" s="233">
        <f t="shared" si="49"/>
        <v>0</v>
      </c>
      <c r="J153" s="233">
        <f t="shared" si="49"/>
        <v>0</v>
      </c>
      <c r="K153" s="233">
        <f t="shared" si="49"/>
        <v>0</v>
      </c>
      <c r="L153" s="233">
        <f t="shared" si="49"/>
        <v>0</v>
      </c>
      <c r="M153" s="233">
        <f t="shared" si="49"/>
        <v>0</v>
      </c>
      <c r="N153" s="233">
        <f>SUM(N143:N152)</f>
        <v>0</v>
      </c>
      <c r="O153" s="49">
        <f>SUM(O143:O152)/8</f>
        <v>0</v>
      </c>
      <c r="P153" s="232" t="s">
        <v>40</v>
      </c>
      <c r="Q153" s="19"/>
      <c r="R153" s="234">
        <f t="shared" ref="R153:Y153" si="50">SUM(R143:R152)</f>
        <v>0</v>
      </c>
      <c r="S153" s="234">
        <f t="shared" si="50"/>
        <v>0</v>
      </c>
      <c r="T153" s="234">
        <f t="shared" si="50"/>
        <v>0</v>
      </c>
      <c r="U153" s="234">
        <f t="shared" si="50"/>
        <v>0</v>
      </c>
      <c r="V153" s="234">
        <f t="shared" si="50"/>
        <v>0</v>
      </c>
      <c r="W153" s="234">
        <f t="shared" si="50"/>
        <v>0</v>
      </c>
      <c r="X153" s="234">
        <f t="shared" si="50"/>
        <v>0</v>
      </c>
      <c r="Y153" s="234">
        <f t="shared" si="50"/>
        <v>0</v>
      </c>
      <c r="Z153" s="23"/>
    </row>
    <row r="154" spans="2:26" ht="24.95" customHeight="1" thickBot="1">
      <c r="B154" s="235"/>
      <c r="D154" s="236" t="s">
        <v>41</v>
      </c>
      <c r="E154" s="237" t="e">
        <f>E153/N153*100</f>
        <v>#DIV/0!</v>
      </c>
      <c r="F154" s="237" t="e">
        <f>F153/N153*100</f>
        <v>#DIV/0!</v>
      </c>
      <c r="G154" s="237" t="e">
        <f>G153/N153*100</f>
        <v>#DIV/0!</v>
      </c>
      <c r="H154" s="237" t="e">
        <f>H153/N153*100</f>
        <v>#DIV/0!</v>
      </c>
      <c r="I154" s="237" t="e">
        <f>I153/N153*100</f>
        <v>#DIV/0!</v>
      </c>
      <c r="J154" s="237" t="e">
        <f>J153/N153*100</f>
        <v>#DIV/0!</v>
      </c>
      <c r="K154" s="237" t="e">
        <f>K153/N153*100</f>
        <v>#DIV/0!</v>
      </c>
      <c r="L154" s="237" t="e">
        <f>L153/N153*100</f>
        <v>#DIV/0!</v>
      </c>
      <c r="M154" s="237" t="e">
        <f>M153/N153*100</f>
        <v>#DIV/0!</v>
      </c>
      <c r="N154" s="237" t="e">
        <f>SUM(E154:M154)</f>
        <v>#DIV/0!</v>
      </c>
      <c r="O154" s="54"/>
      <c r="P154" s="236" t="s">
        <v>41</v>
      </c>
      <c r="Q154" s="55"/>
      <c r="R154" s="237" t="e">
        <f>R153/N153*100</f>
        <v>#DIV/0!</v>
      </c>
      <c r="S154" s="237" t="e">
        <f>S153/N153*100</f>
        <v>#DIV/0!</v>
      </c>
      <c r="T154" s="237" t="e">
        <f>T153/N153*100</f>
        <v>#DIV/0!</v>
      </c>
      <c r="U154" s="237" t="e">
        <f>U153/N153*100</f>
        <v>#DIV/0!</v>
      </c>
      <c r="V154" s="237" t="e">
        <f>V153/N153*100</f>
        <v>#DIV/0!</v>
      </c>
      <c r="W154" s="237" t="e">
        <f>W153/N153*100</f>
        <v>#DIV/0!</v>
      </c>
      <c r="X154" s="237" t="e">
        <f>X153/N153*100</f>
        <v>#DIV/0!</v>
      </c>
      <c r="Y154" s="237" t="e">
        <f>Y153/N153*100</f>
        <v>#DIV/0!</v>
      </c>
      <c r="Z154" s="56"/>
    </row>
    <row r="155" spans="2:26" ht="5.0999999999999996" customHeight="1" thickBot="1"/>
    <row r="156" spans="2:26" ht="120" customHeight="1" thickBot="1">
      <c r="B156" s="87" t="s">
        <v>87</v>
      </c>
      <c r="D156" s="88" t="s">
        <v>1</v>
      </c>
      <c r="E156" s="89" t="s">
        <v>2</v>
      </c>
      <c r="F156" s="89" t="s">
        <v>3</v>
      </c>
      <c r="G156" s="89" t="s">
        <v>4</v>
      </c>
      <c r="H156" s="89" t="s">
        <v>5</v>
      </c>
      <c r="I156" s="89" t="s">
        <v>6</v>
      </c>
      <c r="J156" s="89" t="s">
        <v>7</v>
      </c>
      <c r="K156" s="89" t="s">
        <v>8</v>
      </c>
      <c r="L156" s="89" t="s">
        <v>9</v>
      </c>
      <c r="M156" s="89" t="s">
        <v>10</v>
      </c>
      <c r="N156" s="90" t="s">
        <v>11</v>
      </c>
      <c r="O156" s="90" t="s">
        <v>12</v>
      </c>
      <c r="P156" s="88" t="s">
        <v>13</v>
      </c>
      <c r="Q156" s="7"/>
      <c r="R156" s="91" t="s">
        <v>14</v>
      </c>
      <c r="S156" s="91" t="s">
        <v>15</v>
      </c>
      <c r="T156" s="91" t="s">
        <v>16</v>
      </c>
      <c r="U156" s="91" t="s">
        <v>17</v>
      </c>
      <c r="V156" s="91" t="s">
        <v>18</v>
      </c>
      <c r="W156" s="91" t="s">
        <v>19</v>
      </c>
      <c r="X156" s="92" t="s">
        <v>20</v>
      </c>
      <c r="Y156" s="92" t="s">
        <v>21</v>
      </c>
    </row>
    <row r="157" spans="2:26" ht="24.95" customHeight="1">
      <c r="B157" s="93"/>
      <c r="D157" s="12" t="s">
        <v>22</v>
      </c>
      <c r="E157" s="13">
        <f>E115+E129+E143</f>
        <v>0</v>
      </c>
      <c r="F157" s="14">
        <f t="shared" ref="F157:M157" si="51">F115+F129+F143</f>
        <v>0</v>
      </c>
      <c r="G157" s="176">
        <f t="shared" si="51"/>
        <v>0</v>
      </c>
      <c r="H157" s="176">
        <f t="shared" si="51"/>
        <v>0</v>
      </c>
      <c r="I157" s="176">
        <f t="shared" si="51"/>
        <v>0</v>
      </c>
      <c r="J157" s="176">
        <f t="shared" si="51"/>
        <v>0</v>
      </c>
      <c r="K157" s="176">
        <f t="shared" si="51"/>
        <v>0</v>
      </c>
      <c r="L157" s="176">
        <f t="shared" si="51"/>
        <v>0</v>
      </c>
      <c r="M157" s="177">
        <f t="shared" si="51"/>
        <v>0</v>
      </c>
      <c r="N157" s="16">
        <f>SUM(E157:M157)</f>
        <v>0</v>
      </c>
      <c r="O157" s="17">
        <f>(O115+O129+O143)/3</f>
        <v>0</v>
      </c>
      <c r="P157" s="18" t="s">
        <v>52</v>
      </c>
      <c r="Q157" s="19"/>
      <c r="R157" s="20">
        <f>R115+R129+R143</f>
        <v>0</v>
      </c>
      <c r="S157" s="238">
        <f t="shared" ref="S157:Y157" si="52">S115+S129+S143</f>
        <v>0</v>
      </c>
      <c r="T157" s="21">
        <f t="shared" si="52"/>
        <v>0</v>
      </c>
      <c r="U157" s="178">
        <f t="shared" si="52"/>
        <v>0</v>
      </c>
      <c r="V157" s="178">
        <f t="shared" si="52"/>
        <v>0</v>
      </c>
      <c r="W157" s="178">
        <f t="shared" si="52"/>
        <v>0</v>
      </c>
      <c r="X157" s="178">
        <f t="shared" si="52"/>
        <v>0</v>
      </c>
      <c r="Y157" s="179">
        <f t="shared" si="52"/>
        <v>0</v>
      </c>
    </row>
    <row r="158" spans="2:26" ht="24.95" customHeight="1">
      <c r="B158" s="93"/>
      <c r="D158" s="24" t="s">
        <v>23</v>
      </c>
      <c r="E158" s="25">
        <f t="shared" ref="E158:M166" si="53">E116+E130+E144</f>
        <v>0</v>
      </c>
      <c r="F158" s="26">
        <f t="shared" si="53"/>
        <v>0</v>
      </c>
      <c r="G158" s="181">
        <f t="shared" si="53"/>
        <v>0</v>
      </c>
      <c r="H158" s="181">
        <f t="shared" si="53"/>
        <v>0</v>
      </c>
      <c r="I158" s="181">
        <f t="shared" si="53"/>
        <v>0</v>
      </c>
      <c r="J158" s="181">
        <f t="shared" si="53"/>
        <v>0</v>
      </c>
      <c r="K158" s="181">
        <f t="shared" si="53"/>
        <v>0</v>
      </c>
      <c r="L158" s="181">
        <f t="shared" si="53"/>
        <v>0</v>
      </c>
      <c r="M158" s="182">
        <f t="shared" si="53"/>
        <v>0</v>
      </c>
      <c r="N158" s="28">
        <f t="shared" ref="N158:N166" si="54">SUM(E158:M158)</f>
        <v>0</v>
      </c>
      <c r="O158" s="29">
        <f t="shared" ref="O158:O166" si="55">(O116+O130+O144)/3</f>
        <v>0</v>
      </c>
      <c r="P158" s="30" t="s">
        <v>53</v>
      </c>
      <c r="Q158" s="19"/>
      <c r="R158" s="31">
        <f t="shared" ref="R158:Y166" si="56">R116+R130+R144</f>
        <v>0</v>
      </c>
      <c r="S158" s="239">
        <f t="shared" si="56"/>
        <v>0</v>
      </c>
      <c r="T158" s="239">
        <f t="shared" si="56"/>
        <v>0</v>
      </c>
      <c r="U158" s="183">
        <f t="shared" si="56"/>
        <v>0</v>
      </c>
      <c r="V158" s="183">
        <f t="shared" si="56"/>
        <v>0</v>
      </c>
      <c r="W158" s="183">
        <f t="shared" si="56"/>
        <v>0</v>
      </c>
      <c r="X158" s="183">
        <f t="shared" si="56"/>
        <v>0</v>
      </c>
      <c r="Y158" s="184">
        <f t="shared" si="56"/>
        <v>0</v>
      </c>
    </row>
    <row r="159" spans="2:26" ht="24.95" customHeight="1">
      <c r="B159" s="93"/>
      <c r="D159" s="24" t="s">
        <v>25</v>
      </c>
      <c r="E159" s="25">
        <f t="shared" si="53"/>
        <v>0</v>
      </c>
      <c r="F159" s="181">
        <f t="shared" si="53"/>
        <v>0</v>
      </c>
      <c r="G159" s="181">
        <f t="shared" si="53"/>
        <v>0</v>
      </c>
      <c r="H159" s="181">
        <f t="shared" si="53"/>
        <v>0</v>
      </c>
      <c r="I159" s="181">
        <f t="shared" si="53"/>
        <v>0</v>
      </c>
      <c r="J159" s="181">
        <f t="shared" si="53"/>
        <v>0</v>
      </c>
      <c r="K159" s="181">
        <f t="shared" si="53"/>
        <v>0</v>
      </c>
      <c r="L159" s="181">
        <f t="shared" si="53"/>
        <v>0</v>
      </c>
      <c r="M159" s="182">
        <f t="shared" si="53"/>
        <v>0</v>
      </c>
      <c r="N159" s="28">
        <f t="shared" si="54"/>
        <v>0</v>
      </c>
      <c r="O159" s="29">
        <f t="shared" si="55"/>
        <v>0</v>
      </c>
      <c r="P159" s="30" t="s">
        <v>54</v>
      </c>
      <c r="Q159" s="19"/>
      <c r="R159" s="31">
        <f t="shared" si="56"/>
        <v>0</v>
      </c>
      <c r="S159" s="183">
        <f t="shared" si="56"/>
        <v>0</v>
      </c>
      <c r="T159" s="183">
        <f t="shared" si="56"/>
        <v>0</v>
      </c>
      <c r="U159" s="183">
        <f t="shared" si="56"/>
        <v>0</v>
      </c>
      <c r="V159" s="183">
        <f t="shared" si="56"/>
        <v>0</v>
      </c>
      <c r="W159" s="183">
        <f t="shared" si="56"/>
        <v>0</v>
      </c>
      <c r="X159" s="183">
        <f t="shared" si="56"/>
        <v>0</v>
      </c>
      <c r="Y159" s="184">
        <f t="shared" si="56"/>
        <v>0</v>
      </c>
    </row>
    <row r="160" spans="2:26" ht="24.95" customHeight="1">
      <c r="B160" s="93"/>
      <c r="D160" s="24" t="s">
        <v>27</v>
      </c>
      <c r="E160" s="25">
        <f t="shared" si="53"/>
        <v>0</v>
      </c>
      <c r="F160" s="26">
        <f t="shared" si="53"/>
        <v>0</v>
      </c>
      <c r="G160" s="181">
        <f t="shared" si="53"/>
        <v>0</v>
      </c>
      <c r="H160" s="181">
        <f t="shared" si="53"/>
        <v>0</v>
      </c>
      <c r="I160" s="181">
        <f t="shared" si="53"/>
        <v>0</v>
      </c>
      <c r="J160" s="181">
        <f t="shared" si="53"/>
        <v>0</v>
      </c>
      <c r="K160" s="181">
        <f t="shared" si="53"/>
        <v>0</v>
      </c>
      <c r="L160" s="181">
        <f t="shared" si="53"/>
        <v>0</v>
      </c>
      <c r="M160" s="182">
        <f t="shared" si="53"/>
        <v>0</v>
      </c>
      <c r="N160" s="28">
        <f t="shared" si="54"/>
        <v>0</v>
      </c>
      <c r="O160" s="29">
        <f t="shared" si="55"/>
        <v>0</v>
      </c>
      <c r="P160" s="30" t="s">
        <v>55</v>
      </c>
      <c r="Q160" s="19"/>
      <c r="R160" s="31">
        <f t="shared" si="56"/>
        <v>0</v>
      </c>
      <c r="S160" s="183">
        <f t="shared" si="56"/>
        <v>0</v>
      </c>
      <c r="T160" s="32">
        <f t="shared" si="56"/>
        <v>0</v>
      </c>
      <c r="U160" s="183">
        <f t="shared" si="56"/>
        <v>0</v>
      </c>
      <c r="V160" s="183">
        <f t="shared" si="56"/>
        <v>0</v>
      </c>
      <c r="W160" s="183">
        <f t="shared" si="56"/>
        <v>0</v>
      </c>
      <c r="X160" s="183">
        <f t="shared" si="56"/>
        <v>0</v>
      </c>
      <c r="Y160" s="184">
        <f t="shared" si="56"/>
        <v>0</v>
      </c>
    </row>
    <row r="161" spans="2:49" ht="24.95" customHeight="1">
      <c r="B161" s="93"/>
      <c r="D161" s="24" t="s">
        <v>29</v>
      </c>
      <c r="E161" s="100">
        <f t="shared" si="53"/>
        <v>0</v>
      </c>
      <c r="F161" s="26">
        <f t="shared" si="53"/>
        <v>0</v>
      </c>
      <c r="G161" s="181">
        <f t="shared" si="53"/>
        <v>0</v>
      </c>
      <c r="H161" s="181">
        <f t="shared" si="53"/>
        <v>0</v>
      </c>
      <c r="I161" s="181">
        <f t="shared" si="53"/>
        <v>0</v>
      </c>
      <c r="J161" s="181">
        <f t="shared" si="53"/>
        <v>0</v>
      </c>
      <c r="K161" s="181">
        <f t="shared" si="53"/>
        <v>0</v>
      </c>
      <c r="L161" s="181">
        <f t="shared" si="53"/>
        <v>0</v>
      </c>
      <c r="M161" s="182">
        <f t="shared" si="53"/>
        <v>0</v>
      </c>
      <c r="N161" s="28">
        <f t="shared" si="54"/>
        <v>0</v>
      </c>
      <c r="O161" s="29">
        <f t="shared" si="55"/>
        <v>0</v>
      </c>
      <c r="P161" s="30" t="s">
        <v>56</v>
      </c>
      <c r="Q161" s="19"/>
      <c r="R161" s="102">
        <f t="shared" si="56"/>
        <v>0</v>
      </c>
      <c r="S161" s="183">
        <f t="shared" si="56"/>
        <v>0</v>
      </c>
      <c r="T161" s="239">
        <f t="shared" si="56"/>
        <v>0</v>
      </c>
      <c r="U161" s="183">
        <f t="shared" si="56"/>
        <v>0</v>
      </c>
      <c r="V161" s="183">
        <f t="shared" si="56"/>
        <v>0</v>
      </c>
      <c r="W161" s="183">
        <f t="shared" si="56"/>
        <v>0</v>
      </c>
      <c r="X161" s="183">
        <f t="shared" si="56"/>
        <v>0</v>
      </c>
      <c r="Y161" s="184">
        <f t="shared" si="56"/>
        <v>0</v>
      </c>
    </row>
    <row r="162" spans="2:49" ht="24.95" customHeight="1">
      <c r="B162" s="93"/>
      <c r="D162" s="24" t="s">
        <v>31</v>
      </c>
      <c r="E162" s="100">
        <f t="shared" si="53"/>
        <v>0</v>
      </c>
      <c r="F162" s="26">
        <f t="shared" si="53"/>
        <v>0</v>
      </c>
      <c r="G162" s="181">
        <f t="shared" si="53"/>
        <v>0</v>
      </c>
      <c r="H162" s="181">
        <f t="shared" si="53"/>
        <v>0</v>
      </c>
      <c r="I162" s="181">
        <f t="shared" si="53"/>
        <v>0</v>
      </c>
      <c r="J162" s="181">
        <f t="shared" si="53"/>
        <v>0</v>
      </c>
      <c r="K162" s="181">
        <f t="shared" si="53"/>
        <v>0</v>
      </c>
      <c r="L162" s="181">
        <f t="shared" si="53"/>
        <v>0</v>
      </c>
      <c r="M162" s="182">
        <f t="shared" si="53"/>
        <v>0</v>
      </c>
      <c r="N162" s="28">
        <f t="shared" si="54"/>
        <v>0</v>
      </c>
      <c r="O162" s="29">
        <f t="shared" si="55"/>
        <v>0</v>
      </c>
      <c r="P162" s="30" t="s">
        <v>57</v>
      </c>
      <c r="Q162" s="19"/>
      <c r="R162" s="31">
        <f t="shared" si="56"/>
        <v>0</v>
      </c>
      <c r="S162" s="239">
        <f t="shared" si="56"/>
        <v>0</v>
      </c>
      <c r="T162" s="32">
        <f t="shared" si="56"/>
        <v>0</v>
      </c>
      <c r="U162" s="183">
        <f t="shared" si="56"/>
        <v>0</v>
      </c>
      <c r="V162" s="183">
        <f t="shared" si="56"/>
        <v>0</v>
      </c>
      <c r="W162" s="183">
        <f t="shared" si="56"/>
        <v>0</v>
      </c>
      <c r="X162" s="183">
        <f t="shared" si="56"/>
        <v>0</v>
      </c>
      <c r="Y162" s="184">
        <f t="shared" si="56"/>
        <v>0</v>
      </c>
    </row>
    <row r="163" spans="2:49" ht="24.95" customHeight="1">
      <c r="B163" s="93"/>
      <c r="D163" s="24" t="s">
        <v>33</v>
      </c>
      <c r="E163" s="100">
        <f t="shared" si="53"/>
        <v>0</v>
      </c>
      <c r="F163" s="26">
        <f t="shared" si="53"/>
        <v>0</v>
      </c>
      <c r="G163" s="181">
        <f t="shared" si="53"/>
        <v>0</v>
      </c>
      <c r="H163" s="181">
        <f t="shared" si="53"/>
        <v>0</v>
      </c>
      <c r="I163" s="181">
        <f t="shared" si="53"/>
        <v>0</v>
      </c>
      <c r="J163" s="181">
        <f t="shared" si="53"/>
        <v>0</v>
      </c>
      <c r="K163" s="181">
        <f t="shared" si="53"/>
        <v>0</v>
      </c>
      <c r="L163" s="181">
        <f t="shared" si="53"/>
        <v>0</v>
      </c>
      <c r="M163" s="182">
        <f t="shared" si="53"/>
        <v>0</v>
      </c>
      <c r="N163" s="28">
        <f t="shared" si="54"/>
        <v>0</v>
      </c>
      <c r="O163" s="29">
        <f t="shared" si="55"/>
        <v>0</v>
      </c>
      <c r="P163" s="30" t="s">
        <v>59</v>
      </c>
      <c r="Q163" s="19"/>
      <c r="R163" s="102">
        <f t="shared" si="56"/>
        <v>0</v>
      </c>
      <c r="S163" s="183">
        <f t="shared" si="56"/>
        <v>0</v>
      </c>
      <c r="T163" s="32">
        <f t="shared" si="56"/>
        <v>0</v>
      </c>
      <c r="U163" s="239">
        <f t="shared" si="56"/>
        <v>0</v>
      </c>
      <c r="V163" s="183">
        <f t="shared" si="56"/>
        <v>0</v>
      </c>
      <c r="W163" s="32">
        <f t="shared" si="56"/>
        <v>0</v>
      </c>
      <c r="X163" s="183">
        <f t="shared" si="56"/>
        <v>0</v>
      </c>
      <c r="Y163" s="184">
        <f t="shared" si="56"/>
        <v>0</v>
      </c>
    </row>
    <row r="164" spans="2:49" ht="24.95" customHeight="1">
      <c r="B164" s="93"/>
      <c r="D164" s="24" t="s">
        <v>35</v>
      </c>
      <c r="E164" s="100">
        <f t="shared" si="53"/>
        <v>0</v>
      </c>
      <c r="F164" s="26">
        <f t="shared" si="53"/>
        <v>0</v>
      </c>
      <c r="G164" s="181">
        <f t="shared" si="53"/>
        <v>0</v>
      </c>
      <c r="H164" s="181">
        <f t="shared" si="53"/>
        <v>0</v>
      </c>
      <c r="I164" s="181">
        <f t="shared" si="53"/>
        <v>0</v>
      </c>
      <c r="J164" s="181">
        <f t="shared" si="53"/>
        <v>0</v>
      </c>
      <c r="K164" s="181">
        <f t="shared" si="53"/>
        <v>0</v>
      </c>
      <c r="L164" s="181">
        <f t="shared" si="53"/>
        <v>0</v>
      </c>
      <c r="M164" s="182">
        <f t="shared" si="53"/>
        <v>0</v>
      </c>
      <c r="N164" s="28">
        <f t="shared" si="54"/>
        <v>0</v>
      </c>
      <c r="O164" s="29">
        <f t="shared" si="55"/>
        <v>0</v>
      </c>
      <c r="P164" s="30" t="s">
        <v>36</v>
      </c>
      <c r="Q164" s="19"/>
      <c r="R164" s="102">
        <f t="shared" si="56"/>
        <v>0</v>
      </c>
      <c r="S164" s="183">
        <f t="shared" si="56"/>
        <v>0</v>
      </c>
      <c r="T164" s="32">
        <f t="shared" si="56"/>
        <v>0</v>
      </c>
      <c r="U164" s="183">
        <f t="shared" si="56"/>
        <v>0</v>
      </c>
      <c r="V164" s="183">
        <f t="shared" si="56"/>
        <v>0</v>
      </c>
      <c r="W164" s="183">
        <f t="shared" si="56"/>
        <v>0</v>
      </c>
      <c r="X164" s="183">
        <f t="shared" si="56"/>
        <v>0</v>
      </c>
      <c r="Y164" s="184">
        <f t="shared" si="56"/>
        <v>0</v>
      </c>
    </row>
    <row r="165" spans="2:49" ht="24.95" customHeight="1">
      <c r="B165" s="93"/>
      <c r="D165" s="34" t="s">
        <v>37</v>
      </c>
      <c r="E165" s="100">
        <f t="shared" si="53"/>
        <v>0</v>
      </c>
      <c r="F165" s="181">
        <f t="shared" si="53"/>
        <v>0</v>
      </c>
      <c r="G165" s="181">
        <f t="shared" si="53"/>
        <v>0</v>
      </c>
      <c r="H165" s="181">
        <f t="shared" si="53"/>
        <v>0</v>
      </c>
      <c r="I165" s="181">
        <f t="shared" si="53"/>
        <v>0</v>
      </c>
      <c r="J165" s="181">
        <f t="shared" si="53"/>
        <v>0</v>
      </c>
      <c r="K165" s="181">
        <f t="shared" si="53"/>
        <v>0</v>
      </c>
      <c r="L165" s="181">
        <f t="shared" si="53"/>
        <v>0</v>
      </c>
      <c r="M165" s="182">
        <f t="shared" si="53"/>
        <v>0</v>
      </c>
      <c r="N165" s="35">
        <f t="shared" si="54"/>
        <v>0</v>
      </c>
      <c r="O165" s="29">
        <f t="shared" si="55"/>
        <v>0</v>
      </c>
      <c r="P165" s="30" t="s">
        <v>50</v>
      </c>
      <c r="Q165" s="19"/>
      <c r="R165" s="102">
        <f t="shared" si="56"/>
        <v>0</v>
      </c>
      <c r="S165" s="183">
        <f t="shared" si="56"/>
        <v>0</v>
      </c>
      <c r="T165" s="183">
        <f t="shared" si="56"/>
        <v>0</v>
      </c>
      <c r="U165" s="183">
        <f t="shared" si="56"/>
        <v>0</v>
      </c>
      <c r="V165" s="183">
        <f t="shared" si="56"/>
        <v>0</v>
      </c>
      <c r="W165" s="183">
        <f t="shared" si="56"/>
        <v>0</v>
      </c>
      <c r="X165" s="183">
        <f t="shared" si="56"/>
        <v>0</v>
      </c>
      <c r="Y165" s="184">
        <f t="shared" si="56"/>
        <v>0</v>
      </c>
    </row>
    <row r="166" spans="2:49" ht="24.95" customHeight="1" thickBot="1">
      <c r="B166" s="93"/>
      <c r="D166" s="36" t="s">
        <v>38</v>
      </c>
      <c r="E166" s="104">
        <f t="shared" si="53"/>
        <v>0</v>
      </c>
      <c r="F166" s="38">
        <f t="shared" si="53"/>
        <v>0</v>
      </c>
      <c r="G166" s="185">
        <f t="shared" si="53"/>
        <v>0</v>
      </c>
      <c r="H166" s="185">
        <f t="shared" si="53"/>
        <v>0</v>
      </c>
      <c r="I166" s="185">
        <f t="shared" si="53"/>
        <v>0</v>
      </c>
      <c r="J166" s="185">
        <f t="shared" si="53"/>
        <v>0</v>
      </c>
      <c r="K166" s="185">
        <f t="shared" si="53"/>
        <v>0</v>
      </c>
      <c r="L166" s="185">
        <f t="shared" si="53"/>
        <v>0</v>
      </c>
      <c r="M166" s="186">
        <f t="shared" si="53"/>
        <v>0</v>
      </c>
      <c r="N166" s="40">
        <f t="shared" si="54"/>
        <v>0</v>
      </c>
      <c r="O166" s="41">
        <f t="shared" si="55"/>
        <v>0</v>
      </c>
      <c r="P166" s="42" t="s">
        <v>39</v>
      </c>
      <c r="Q166" s="19"/>
      <c r="R166" s="106">
        <f t="shared" si="56"/>
        <v>0</v>
      </c>
      <c r="S166" s="187">
        <f t="shared" si="56"/>
        <v>0</v>
      </c>
      <c r="T166" s="44">
        <f t="shared" si="56"/>
        <v>0</v>
      </c>
      <c r="U166" s="187">
        <f t="shared" si="56"/>
        <v>0</v>
      </c>
      <c r="V166" s="44">
        <f t="shared" si="56"/>
        <v>0</v>
      </c>
      <c r="W166" s="44">
        <f t="shared" si="56"/>
        <v>0</v>
      </c>
      <c r="X166" s="187">
        <f t="shared" si="56"/>
        <v>0</v>
      </c>
      <c r="Y166" s="188">
        <f t="shared" si="56"/>
        <v>0</v>
      </c>
    </row>
    <row r="167" spans="2:49" ht="24.95" customHeight="1" thickBot="1">
      <c r="B167" s="93"/>
      <c r="D167" s="108" t="s">
        <v>40</v>
      </c>
      <c r="E167" s="109">
        <f t="shared" ref="E167:M167" si="57">SUM(E157:E166)</f>
        <v>0</v>
      </c>
      <c r="F167" s="109">
        <f t="shared" si="57"/>
        <v>0</v>
      </c>
      <c r="G167" s="109">
        <f t="shared" si="57"/>
        <v>0</v>
      </c>
      <c r="H167" s="109">
        <f t="shared" si="57"/>
        <v>0</v>
      </c>
      <c r="I167" s="109">
        <f t="shared" si="57"/>
        <v>0</v>
      </c>
      <c r="J167" s="109">
        <f t="shared" si="57"/>
        <v>0</v>
      </c>
      <c r="K167" s="109">
        <f t="shared" si="57"/>
        <v>0</v>
      </c>
      <c r="L167" s="109">
        <f t="shared" si="57"/>
        <v>0</v>
      </c>
      <c r="M167" s="109">
        <f t="shared" si="57"/>
        <v>0</v>
      </c>
      <c r="N167" s="109">
        <f>SUM(N157:N166)</f>
        <v>0</v>
      </c>
      <c r="O167" s="110">
        <f>SUM(O157:O166)/9</f>
        <v>0</v>
      </c>
      <c r="P167" s="108" t="s">
        <v>40</v>
      </c>
      <c r="Q167" s="19"/>
      <c r="R167" s="111">
        <f t="shared" ref="R167:Y167" si="58">SUM(R157:R166)</f>
        <v>0</v>
      </c>
      <c r="S167" s="111">
        <f t="shared" si="58"/>
        <v>0</v>
      </c>
      <c r="T167" s="111">
        <f t="shared" si="58"/>
        <v>0</v>
      </c>
      <c r="U167" s="111">
        <f t="shared" si="58"/>
        <v>0</v>
      </c>
      <c r="V167" s="111">
        <f t="shared" si="58"/>
        <v>0</v>
      </c>
      <c r="W167" s="111">
        <f t="shared" si="58"/>
        <v>0</v>
      </c>
      <c r="X167" s="111">
        <f t="shared" si="58"/>
        <v>0</v>
      </c>
      <c r="Y167" s="111">
        <f t="shared" si="58"/>
        <v>0</v>
      </c>
    </row>
    <row r="168" spans="2:49" ht="24.95" customHeight="1" thickBot="1">
      <c r="B168" s="112"/>
      <c r="D168" s="113" t="s">
        <v>41</v>
      </c>
      <c r="E168" s="114" t="e">
        <f>E167/N167*100</f>
        <v>#DIV/0!</v>
      </c>
      <c r="F168" s="114" t="e">
        <f>F167/N167*100</f>
        <v>#DIV/0!</v>
      </c>
      <c r="G168" s="114" t="e">
        <f>G167/N167*100</f>
        <v>#DIV/0!</v>
      </c>
      <c r="H168" s="114" t="e">
        <f>H167/N167*100</f>
        <v>#DIV/0!</v>
      </c>
      <c r="I168" s="114" t="e">
        <f>I167/N167*100</f>
        <v>#DIV/0!</v>
      </c>
      <c r="J168" s="114" t="e">
        <f>J167/N167*100</f>
        <v>#DIV/0!</v>
      </c>
      <c r="K168" s="114" t="e">
        <f>K167/N167*100</f>
        <v>#DIV/0!</v>
      </c>
      <c r="L168" s="114" t="e">
        <f>L167/N167*100</f>
        <v>#DIV/0!</v>
      </c>
      <c r="M168" s="114" t="e">
        <f>M167/N167*100</f>
        <v>#DIV/0!</v>
      </c>
      <c r="N168" s="114" t="e">
        <f>SUM(E168:M168)</f>
        <v>#DIV/0!</v>
      </c>
      <c r="O168" s="54"/>
      <c r="P168" s="113" t="s">
        <v>41</v>
      </c>
      <c r="Q168" s="55"/>
      <c r="R168" s="114" t="e">
        <f>R167/N167*100</f>
        <v>#DIV/0!</v>
      </c>
      <c r="S168" s="114" t="e">
        <f>S167/N167*100</f>
        <v>#DIV/0!</v>
      </c>
      <c r="T168" s="114" t="e">
        <f>T167/N167*100</f>
        <v>#DIV/0!</v>
      </c>
      <c r="U168" s="114" t="e">
        <f>U167/N167*100</f>
        <v>#DIV/0!</v>
      </c>
      <c r="V168" s="114" t="e">
        <f>V167/N167*100</f>
        <v>#DIV/0!</v>
      </c>
      <c r="W168" s="114" t="e">
        <f>W167/N167*100</f>
        <v>#DIV/0!</v>
      </c>
      <c r="X168" s="114" t="e">
        <f>X167/N167*100</f>
        <v>#DIV/0!</v>
      </c>
      <c r="Y168" s="114" t="e">
        <f>Y167/N167*100</f>
        <v>#DIV/0!</v>
      </c>
    </row>
    <row r="169" spans="2:49" ht="5.0999999999999996" customHeight="1" thickBot="1"/>
    <row r="170" spans="2:49" ht="120" customHeight="1" thickBot="1">
      <c r="B170" s="240" t="s">
        <v>88</v>
      </c>
      <c r="D170" s="241" t="s">
        <v>1</v>
      </c>
      <c r="E170" s="242" t="s">
        <v>2</v>
      </c>
      <c r="F170" s="242" t="s">
        <v>3</v>
      </c>
      <c r="G170" s="242" t="s">
        <v>4</v>
      </c>
      <c r="H170" s="242" t="s">
        <v>5</v>
      </c>
      <c r="I170" s="242" t="s">
        <v>6</v>
      </c>
      <c r="J170" s="242" t="s">
        <v>7</v>
      </c>
      <c r="K170" s="242" t="s">
        <v>8</v>
      </c>
      <c r="L170" s="242" t="s">
        <v>9</v>
      </c>
      <c r="M170" s="242" t="s">
        <v>10</v>
      </c>
      <c r="N170" s="243" t="s">
        <v>11</v>
      </c>
      <c r="O170" s="243" t="s">
        <v>12</v>
      </c>
      <c r="P170" s="241" t="s">
        <v>13</v>
      </c>
      <c r="Q170" s="7"/>
      <c r="R170" s="244" t="s">
        <v>14</v>
      </c>
      <c r="S170" s="244" t="s">
        <v>15</v>
      </c>
      <c r="T170" s="244" t="s">
        <v>16</v>
      </c>
      <c r="U170" s="244" t="s">
        <v>17</v>
      </c>
      <c r="V170" s="244" t="s">
        <v>18</v>
      </c>
      <c r="W170" s="244" t="s">
        <v>19</v>
      </c>
      <c r="X170" s="245" t="s">
        <v>20</v>
      </c>
      <c r="Y170" s="245" t="s">
        <v>21</v>
      </c>
      <c r="Z170" s="10"/>
      <c r="AA170" s="122"/>
      <c r="AB170" s="123"/>
      <c r="AC170" s="124"/>
      <c r="AD170" s="124"/>
      <c r="AE170" s="124"/>
      <c r="AF170" s="124"/>
      <c r="AG170" s="124"/>
      <c r="AH170" s="124"/>
      <c r="AI170" s="124"/>
      <c r="AJ170" s="124"/>
      <c r="AK170" s="124"/>
      <c r="AL170" s="125"/>
      <c r="AM170" s="125"/>
      <c r="AN170" s="123"/>
      <c r="AO170" s="7"/>
      <c r="AP170" s="10"/>
      <c r="AQ170" s="10"/>
      <c r="AR170" s="10"/>
      <c r="AS170" s="10"/>
      <c r="AT170" s="10"/>
      <c r="AU170" s="10"/>
      <c r="AV170" s="10"/>
      <c r="AW170" s="10"/>
    </row>
    <row r="171" spans="2:49" ht="24.95" customHeight="1">
      <c r="B171" s="246"/>
      <c r="D171" s="12" t="s">
        <v>22</v>
      </c>
      <c r="E171" s="13"/>
      <c r="F171" s="14"/>
      <c r="G171" s="14"/>
      <c r="H171" s="14"/>
      <c r="I171" s="14"/>
      <c r="J171" s="14"/>
      <c r="K171" s="14"/>
      <c r="L171" s="14"/>
      <c r="M171" s="15"/>
      <c r="N171" s="16">
        <f>SUM(E171:M171)</f>
        <v>0</v>
      </c>
      <c r="O171" s="17"/>
      <c r="P171" s="18" t="s">
        <v>89</v>
      </c>
      <c r="Q171" s="19"/>
      <c r="R171" s="20"/>
      <c r="S171" s="21"/>
      <c r="T171" s="21"/>
      <c r="U171" s="21"/>
      <c r="V171" s="21"/>
      <c r="W171" s="21"/>
      <c r="X171" s="21"/>
      <c r="Y171" s="22"/>
      <c r="Z171" s="23"/>
      <c r="AA171" s="127"/>
      <c r="AB171" s="128"/>
      <c r="AC171" s="129"/>
      <c r="AD171" s="129"/>
      <c r="AE171" s="130"/>
      <c r="AF171" s="130"/>
      <c r="AG171" s="130"/>
      <c r="AH171" s="130"/>
      <c r="AI171" s="130"/>
      <c r="AJ171" s="130"/>
      <c r="AK171" s="130"/>
      <c r="AL171" s="23"/>
      <c r="AM171" s="131"/>
      <c r="AN171" s="132"/>
      <c r="AO171" s="19"/>
      <c r="AP171" s="247"/>
      <c r="AQ171" s="98"/>
      <c r="AR171" s="247"/>
      <c r="AS171" s="98"/>
      <c r="AT171" s="98"/>
      <c r="AU171" s="98"/>
      <c r="AV171" s="98"/>
      <c r="AW171" s="98"/>
    </row>
    <row r="172" spans="2:49" ht="24.95" customHeight="1">
      <c r="B172" s="246"/>
      <c r="D172" s="24" t="s">
        <v>23</v>
      </c>
      <c r="E172" s="25"/>
      <c r="F172" s="26"/>
      <c r="G172" s="26"/>
      <c r="H172" s="26"/>
      <c r="I172" s="26"/>
      <c r="J172" s="26"/>
      <c r="K172" s="26"/>
      <c r="L172" s="26"/>
      <c r="M172" s="27"/>
      <c r="N172" s="28">
        <f t="shared" ref="N172:N180" si="59">SUM(E172:M172)</f>
        <v>0</v>
      </c>
      <c r="O172" s="29"/>
      <c r="P172" s="30" t="s">
        <v>24</v>
      </c>
      <c r="Q172" s="19"/>
      <c r="R172" s="31"/>
      <c r="S172" s="32"/>
      <c r="T172" s="32"/>
      <c r="U172" s="32"/>
      <c r="V172" s="32"/>
      <c r="W172" s="32"/>
      <c r="X172" s="32"/>
      <c r="Y172" s="33"/>
      <c r="Z172" s="23"/>
      <c r="AA172" s="127"/>
      <c r="AB172" s="128"/>
      <c r="AC172" s="129"/>
      <c r="AD172" s="129"/>
      <c r="AE172" s="130"/>
      <c r="AF172" s="130"/>
      <c r="AG172" s="130"/>
      <c r="AH172" s="130"/>
      <c r="AI172" s="130"/>
      <c r="AJ172" s="130"/>
      <c r="AK172" s="130"/>
      <c r="AL172" s="23"/>
      <c r="AM172" s="131"/>
      <c r="AN172" s="132"/>
      <c r="AO172" s="19"/>
      <c r="AP172" s="247"/>
      <c r="AQ172" s="247"/>
      <c r="AR172" s="247"/>
      <c r="AS172" s="98"/>
      <c r="AT172" s="98"/>
      <c r="AU172" s="98"/>
      <c r="AV172" s="98"/>
      <c r="AW172" s="98"/>
    </row>
    <row r="173" spans="2:49" ht="24.95" customHeight="1">
      <c r="B173" s="246"/>
      <c r="D173" s="24" t="s">
        <v>25</v>
      </c>
      <c r="E173" s="25"/>
      <c r="F173" s="26"/>
      <c r="G173" s="26"/>
      <c r="H173" s="26"/>
      <c r="I173" s="26"/>
      <c r="J173" s="26"/>
      <c r="K173" s="26"/>
      <c r="L173" s="26"/>
      <c r="M173" s="27"/>
      <c r="N173" s="28">
        <f t="shared" si="59"/>
        <v>0</v>
      </c>
      <c r="O173" s="29"/>
      <c r="P173" s="30" t="s">
        <v>26</v>
      </c>
      <c r="Q173" s="19"/>
      <c r="R173" s="31"/>
      <c r="S173" s="32"/>
      <c r="T173" s="32"/>
      <c r="U173" s="32"/>
      <c r="V173" s="32"/>
      <c r="W173" s="32"/>
      <c r="X173" s="32"/>
      <c r="Y173" s="33"/>
      <c r="Z173" s="23"/>
      <c r="AA173" s="127"/>
      <c r="AB173" s="128"/>
      <c r="AC173" s="129"/>
      <c r="AD173" s="129"/>
      <c r="AE173" s="130"/>
      <c r="AF173" s="130"/>
      <c r="AG173" s="130"/>
      <c r="AH173" s="130"/>
      <c r="AI173" s="130"/>
      <c r="AJ173" s="130"/>
      <c r="AK173" s="130"/>
      <c r="AL173" s="23"/>
      <c r="AM173" s="131"/>
      <c r="AN173" s="132"/>
      <c r="AO173" s="19"/>
      <c r="AP173" s="247"/>
      <c r="AQ173" s="247"/>
      <c r="AR173" s="98"/>
      <c r="AS173" s="98"/>
      <c r="AT173" s="98"/>
      <c r="AU173" s="98"/>
      <c r="AV173" s="98"/>
      <c r="AW173" s="98"/>
    </row>
    <row r="174" spans="2:49" ht="24.95" customHeight="1">
      <c r="B174" s="246"/>
      <c r="D174" s="24" t="s">
        <v>27</v>
      </c>
      <c r="E174" s="25"/>
      <c r="F174" s="26"/>
      <c r="G174" s="26"/>
      <c r="H174" s="26"/>
      <c r="I174" s="26"/>
      <c r="J174" s="26"/>
      <c r="K174" s="26"/>
      <c r="L174" s="26"/>
      <c r="M174" s="27"/>
      <c r="N174" s="28">
        <f t="shared" si="59"/>
        <v>0</v>
      </c>
      <c r="O174" s="29"/>
      <c r="P174" s="30" t="s">
        <v>90</v>
      </c>
      <c r="Q174" s="19"/>
      <c r="R174" s="31"/>
      <c r="S174" s="32"/>
      <c r="T174" s="32"/>
      <c r="U174" s="32"/>
      <c r="V174" s="32"/>
      <c r="W174" s="32"/>
      <c r="X174" s="32"/>
      <c r="Y174" s="33"/>
      <c r="Z174" s="23"/>
      <c r="AA174" s="127"/>
      <c r="AB174" s="128"/>
      <c r="AC174" s="129"/>
      <c r="AD174" s="129"/>
      <c r="AE174" s="130"/>
      <c r="AF174" s="130"/>
      <c r="AG174" s="130"/>
      <c r="AH174" s="130"/>
      <c r="AI174" s="130"/>
      <c r="AJ174" s="130"/>
      <c r="AK174" s="130"/>
      <c r="AL174" s="23"/>
      <c r="AM174" s="131"/>
      <c r="AN174" s="132"/>
      <c r="AO174" s="19"/>
      <c r="AP174" s="247"/>
      <c r="AQ174" s="98"/>
      <c r="AR174" s="247"/>
      <c r="AS174" s="98"/>
      <c r="AT174" s="98"/>
      <c r="AU174" s="98"/>
      <c r="AV174" s="98"/>
      <c r="AW174" s="98"/>
    </row>
    <row r="175" spans="2:49" ht="24.95" customHeight="1">
      <c r="B175" s="246"/>
      <c r="D175" s="24" t="s">
        <v>29</v>
      </c>
      <c r="E175" s="25"/>
      <c r="F175" s="26"/>
      <c r="G175" s="26"/>
      <c r="H175" s="26"/>
      <c r="I175" s="26"/>
      <c r="J175" s="26"/>
      <c r="K175" s="26"/>
      <c r="L175" s="26"/>
      <c r="M175" s="27"/>
      <c r="N175" s="28">
        <f t="shared" si="59"/>
        <v>0</v>
      </c>
      <c r="O175" s="29"/>
      <c r="P175" s="30" t="s">
        <v>91</v>
      </c>
      <c r="Q175" s="19"/>
      <c r="R175" s="31"/>
      <c r="S175" s="32"/>
      <c r="T175" s="32"/>
      <c r="U175" s="32"/>
      <c r="V175" s="32"/>
      <c r="W175" s="32"/>
      <c r="X175" s="32"/>
      <c r="Y175" s="33"/>
      <c r="Z175" s="23"/>
      <c r="AA175" s="127"/>
      <c r="AB175" s="128"/>
      <c r="AC175" s="129"/>
      <c r="AD175" s="129"/>
      <c r="AE175" s="130"/>
      <c r="AF175" s="130"/>
      <c r="AG175" s="130"/>
      <c r="AH175" s="130"/>
      <c r="AI175" s="130"/>
      <c r="AJ175" s="130"/>
      <c r="AK175" s="130"/>
      <c r="AL175" s="23"/>
      <c r="AM175" s="131"/>
      <c r="AN175" s="132"/>
      <c r="AO175" s="19"/>
      <c r="AP175" s="247"/>
      <c r="AQ175" s="98"/>
      <c r="AR175" s="247"/>
      <c r="AS175" s="98"/>
      <c r="AT175" s="98"/>
      <c r="AU175" s="98"/>
      <c r="AV175" s="98"/>
      <c r="AW175" s="98"/>
    </row>
    <row r="176" spans="2:49" ht="24.95" customHeight="1">
      <c r="B176" s="246"/>
      <c r="D176" s="24" t="s">
        <v>31</v>
      </c>
      <c r="E176" s="25"/>
      <c r="F176" s="26"/>
      <c r="G176" s="26"/>
      <c r="H176" s="26"/>
      <c r="I176" s="26"/>
      <c r="J176" s="26"/>
      <c r="K176" s="26"/>
      <c r="L176" s="26"/>
      <c r="M176" s="27"/>
      <c r="N176" s="28">
        <f t="shared" si="59"/>
        <v>0</v>
      </c>
      <c r="O176" s="29"/>
      <c r="P176" s="30" t="s">
        <v>92</v>
      </c>
      <c r="Q176" s="19"/>
      <c r="R176" s="31"/>
      <c r="S176" s="32"/>
      <c r="T176" s="32"/>
      <c r="U176" s="32"/>
      <c r="V176" s="32"/>
      <c r="W176" s="32"/>
      <c r="X176" s="32"/>
      <c r="Y176" s="33"/>
      <c r="Z176" s="23"/>
      <c r="AA176" s="127"/>
      <c r="AB176" s="128"/>
      <c r="AC176" s="130"/>
      <c r="AD176" s="129"/>
      <c r="AE176" s="130"/>
      <c r="AF176" s="130"/>
      <c r="AG176" s="130"/>
      <c r="AH176" s="130"/>
      <c r="AI176" s="130"/>
      <c r="AJ176" s="130"/>
      <c r="AK176" s="130"/>
      <c r="AL176" s="23"/>
      <c r="AM176" s="131"/>
      <c r="AN176" s="132"/>
      <c r="AO176" s="19"/>
      <c r="AP176" s="247"/>
      <c r="AQ176" s="247"/>
      <c r="AR176" s="247"/>
      <c r="AS176" s="98"/>
      <c r="AT176" s="98"/>
      <c r="AU176" s="98"/>
      <c r="AV176" s="98"/>
      <c r="AW176" s="98"/>
    </row>
    <row r="177" spans="2:49" ht="24.95" customHeight="1">
      <c r="B177" s="246"/>
      <c r="D177" s="24" t="s">
        <v>33</v>
      </c>
      <c r="E177" s="25"/>
      <c r="F177" s="26"/>
      <c r="G177" s="26"/>
      <c r="H177" s="26"/>
      <c r="I177" s="26"/>
      <c r="J177" s="26"/>
      <c r="K177" s="26"/>
      <c r="L177" s="26"/>
      <c r="M177" s="27"/>
      <c r="N177" s="28">
        <f t="shared" si="59"/>
        <v>0</v>
      </c>
      <c r="O177" s="29"/>
      <c r="P177" s="30" t="s">
        <v>93</v>
      </c>
      <c r="Q177" s="19"/>
      <c r="R177" s="31"/>
      <c r="S177" s="32"/>
      <c r="T177" s="32"/>
      <c r="U177" s="32"/>
      <c r="V177" s="32"/>
      <c r="W177" s="32"/>
      <c r="X177" s="32"/>
      <c r="Y177" s="33"/>
      <c r="Z177" s="23"/>
      <c r="AA177" s="127"/>
      <c r="AB177" s="128"/>
      <c r="AC177" s="129"/>
      <c r="AD177" s="129"/>
      <c r="AE177" s="130"/>
      <c r="AF177" s="130"/>
      <c r="AG177" s="129"/>
      <c r="AH177" s="130"/>
      <c r="AI177" s="130"/>
      <c r="AJ177" s="130"/>
      <c r="AK177" s="130"/>
      <c r="AL177" s="23"/>
      <c r="AM177" s="131"/>
      <c r="AN177" s="132"/>
      <c r="AO177" s="19"/>
      <c r="AP177" s="98"/>
      <c r="AQ177" s="98"/>
      <c r="AR177" s="247"/>
      <c r="AS177" s="247"/>
      <c r="AT177" s="98"/>
      <c r="AU177" s="247"/>
      <c r="AV177" s="98"/>
      <c r="AW177" s="98"/>
    </row>
    <row r="178" spans="2:49" ht="24.95" customHeight="1">
      <c r="B178" s="246"/>
      <c r="D178" s="24" t="s">
        <v>35</v>
      </c>
      <c r="E178" s="25"/>
      <c r="F178" s="26"/>
      <c r="G178" s="26"/>
      <c r="H178" s="26"/>
      <c r="I178" s="26"/>
      <c r="J178" s="26"/>
      <c r="K178" s="26"/>
      <c r="L178" s="26"/>
      <c r="M178" s="27"/>
      <c r="N178" s="28">
        <f t="shared" si="59"/>
        <v>0</v>
      </c>
      <c r="O178" s="29"/>
      <c r="P178" s="30" t="s">
        <v>94</v>
      </c>
      <c r="Q178" s="19"/>
      <c r="R178" s="31"/>
      <c r="S178" s="32"/>
      <c r="T178" s="32"/>
      <c r="U178" s="32"/>
      <c r="V178" s="32"/>
      <c r="W178" s="32"/>
      <c r="X178" s="32"/>
      <c r="Y178" s="33"/>
      <c r="Z178" s="23"/>
      <c r="AA178" s="127"/>
      <c r="AB178" s="128"/>
      <c r="AC178" s="130"/>
      <c r="AD178" s="129"/>
      <c r="AE178" s="130"/>
      <c r="AF178" s="130"/>
      <c r="AG178" s="130"/>
      <c r="AH178" s="130"/>
      <c r="AI178" s="129"/>
      <c r="AJ178" s="130"/>
      <c r="AK178" s="130"/>
      <c r="AL178" s="23"/>
      <c r="AM178" s="131"/>
      <c r="AN178" s="132"/>
      <c r="AO178" s="19"/>
      <c r="AP178" s="98"/>
      <c r="AQ178" s="98"/>
      <c r="AR178" s="247"/>
      <c r="AS178" s="98"/>
      <c r="AT178" s="98"/>
      <c r="AU178" s="98"/>
      <c r="AV178" s="98"/>
      <c r="AW178" s="98"/>
    </row>
    <row r="179" spans="2:49" ht="24.95" customHeight="1">
      <c r="B179" s="246"/>
      <c r="D179" s="34" t="s">
        <v>37</v>
      </c>
      <c r="E179" s="25"/>
      <c r="F179" s="26"/>
      <c r="G179" s="26"/>
      <c r="H179" s="26"/>
      <c r="I179" s="26"/>
      <c r="J179" s="26"/>
      <c r="K179" s="26"/>
      <c r="L179" s="26"/>
      <c r="M179" s="27"/>
      <c r="N179" s="35">
        <f t="shared" si="59"/>
        <v>0</v>
      </c>
      <c r="O179" s="29"/>
      <c r="P179" s="30" t="s">
        <v>95</v>
      </c>
      <c r="Q179" s="19"/>
      <c r="R179" s="31"/>
      <c r="S179" s="32"/>
      <c r="T179" s="32"/>
      <c r="U179" s="32"/>
      <c r="V179" s="32"/>
      <c r="W179" s="32"/>
      <c r="X179" s="32"/>
      <c r="Y179" s="33"/>
      <c r="Z179" s="23"/>
      <c r="AA179" s="127"/>
      <c r="AB179" s="128"/>
      <c r="AC179" s="129"/>
      <c r="AD179" s="130"/>
      <c r="AE179" s="130"/>
      <c r="AF179" s="130"/>
      <c r="AG179" s="130"/>
      <c r="AH179" s="130"/>
      <c r="AI179" s="130"/>
      <c r="AJ179" s="130"/>
      <c r="AK179" s="130"/>
      <c r="AL179" s="23"/>
      <c r="AM179" s="131"/>
      <c r="AN179" s="132"/>
      <c r="AO179" s="19"/>
      <c r="AP179" s="98"/>
      <c r="AQ179" s="98"/>
      <c r="AR179" s="247"/>
      <c r="AS179" s="98"/>
      <c r="AT179" s="98"/>
      <c r="AU179" s="98"/>
      <c r="AV179" s="98"/>
      <c r="AW179" s="98"/>
    </row>
    <row r="180" spans="2:49" ht="24.95" customHeight="1" thickBot="1">
      <c r="B180" s="246"/>
      <c r="D180" s="36" t="s">
        <v>38</v>
      </c>
      <c r="E180" s="37"/>
      <c r="F180" s="38"/>
      <c r="G180" s="38"/>
      <c r="H180" s="38"/>
      <c r="I180" s="38"/>
      <c r="J180" s="38"/>
      <c r="K180" s="38"/>
      <c r="L180" s="38"/>
      <c r="M180" s="39"/>
      <c r="N180" s="40">
        <f t="shared" si="59"/>
        <v>0</v>
      </c>
      <c r="O180" s="41"/>
      <c r="P180" s="42" t="s">
        <v>39</v>
      </c>
      <c r="Q180" s="19"/>
      <c r="R180" s="43"/>
      <c r="S180" s="44"/>
      <c r="T180" s="44"/>
      <c r="U180" s="44"/>
      <c r="V180" s="44"/>
      <c r="W180" s="44"/>
      <c r="X180" s="44"/>
      <c r="Y180" s="45"/>
      <c r="Z180" s="23"/>
      <c r="AA180" s="127"/>
      <c r="AB180" s="7"/>
      <c r="AC180" s="130"/>
      <c r="AD180" s="129"/>
      <c r="AE180" s="130"/>
      <c r="AF180" s="130"/>
      <c r="AG180" s="130"/>
      <c r="AH180" s="130"/>
      <c r="AI180" s="130"/>
      <c r="AJ180" s="130"/>
      <c r="AK180" s="130"/>
      <c r="AL180" s="23"/>
      <c r="AM180" s="131"/>
      <c r="AN180" s="132"/>
      <c r="AO180" s="19"/>
      <c r="AP180" s="98"/>
      <c r="AQ180" s="98"/>
      <c r="AR180" s="247"/>
      <c r="AS180" s="98"/>
      <c r="AT180" s="247"/>
      <c r="AU180" s="247"/>
      <c r="AV180" s="98"/>
      <c r="AW180" s="98"/>
    </row>
    <row r="181" spans="2:49" ht="24.95" customHeight="1" thickBot="1">
      <c r="B181" s="246"/>
      <c r="D181" s="248" t="s">
        <v>40</v>
      </c>
      <c r="E181" s="249">
        <f t="shared" ref="E181:M181" si="60">SUM(E171:E180)</f>
        <v>0</v>
      </c>
      <c r="F181" s="249">
        <f t="shared" si="60"/>
        <v>0</v>
      </c>
      <c r="G181" s="249">
        <f t="shared" si="60"/>
        <v>0</v>
      </c>
      <c r="H181" s="249">
        <f t="shared" si="60"/>
        <v>0</v>
      </c>
      <c r="I181" s="249">
        <f t="shared" si="60"/>
        <v>0</v>
      </c>
      <c r="J181" s="249">
        <f t="shared" si="60"/>
        <v>0</v>
      </c>
      <c r="K181" s="249">
        <f t="shared" si="60"/>
        <v>0</v>
      </c>
      <c r="L181" s="249">
        <f t="shared" si="60"/>
        <v>0</v>
      </c>
      <c r="M181" s="249">
        <f t="shared" si="60"/>
        <v>0</v>
      </c>
      <c r="N181" s="249">
        <f>SUM(N171:N180)</f>
        <v>0</v>
      </c>
      <c r="O181" s="67">
        <f>SUM(O171:O180)/9</f>
        <v>0</v>
      </c>
      <c r="P181" s="248" t="s">
        <v>40</v>
      </c>
      <c r="Q181" s="19"/>
      <c r="R181" s="250">
        <f t="shared" ref="R181:Y181" si="61">SUM(R171:R180)</f>
        <v>0</v>
      </c>
      <c r="S181" s="250">
        <f t="shared" si="61"/>
        <v>0</v>
      </c>
      <c r="T181" s="250">
        <f t="shared" si="61"/>
        <v>0</v>
      </c>
      <c r="U181" s="250">
        <f t="shared" si="61"/>
        <v>0</v>
      </c>
      <c r="V181" s="250">
        <f t="shared" si="61"/>
        <v>0</v>
      </c>
      <c r="W181" s="250">
        <f t="shared" si="61"/>
        <v>0</v>
      </c>
      <c r="X181" s="250">
        <f t="shared" si="61"/>
        <v>0</v>
      </c>
      <c r="Y181" s="250">
        <f t="shared" si="61"/>
        <v>0</v>
      </c>
      <c r="Z181" s="23"/>
      <c r="AA181" s="127"/>
      <c r="AB181" s="137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131"/>
      <c r="AN181" s="137"/>
      <c r="AO181" s="19"/>
      <c r="AP181" s="23"/>
      <c r="AQ181" s="23"/>
      <c r="AR181" s="23"/>
      <c r="AS181" s="23"/>
      <c r="AT181" s="23"/>
      <c r="AU181" s="23"/>
      <c r="AV181" s="23"/>
      <c r="AW181" s="23"/>
    </row>
    <row r="182" spans="2:49" ht="24.95" customHeight="1" thickBot="1">
      <c r="B182" s="251"/>
      <c r="D182" s="252" t="s">
        <v>41</v>
      </c>
      <c r="E182" s="253" t="e">
        <f>E181/N181*100</f>
        <v>#DIV/0!</v>
      </c>
      <c r="F182" s="253" t="e">
        <f>F181/N181*100</f>
        <v>#DIV/0!</v>
      </c>
      <c r="G182" s="253" t="e">
        <f>G181/N181*100</f>
        <v>#DIV/0!</v>
      </c>
      <c r="H182" s="253" t="e">
        <f>H181/N181*100</f>
        <v>#DIV/0!</v>
      </c>
      <c r="I182" s="253" t="e">
        <f>I181/N181*100</f>
        <v>#DIV/0!</v>
      </c>
      <c r="J182" s="253" t="e">
        <f>J181/N181*100</f>
        <v>#DIV/0!</v>
      </c>
      <c r="K182" s="253" t="e">
        <f>K181/N181*100</f>
        <v>#DIV/0!</v>
      </c>
      <c r="L182" s="253" t="e">
        <f>L181/N181*100</f>
        <v>#DIV/0!</v>
      </c>
      <c r="M182" s="253" t="e">
        <f>M181/N181*100</f>
        <v>#DIV/0!</v>
      </c>
      <c r="N182" s="253" t="e">
        <f>SUM(E182:M182)</f>
        <v>#DIV/0!</v>
      </c>
      <c r="O182" s="54"/>
      <c r="P182" s="252" t="s">
        <v>41</v>
      </c>
      <c r="Q182" s="55"/>
      <c r="R182" s="253" t="e">
        <f>R181/N181*100</f>
        <v>#DIV/0!</v>
      </c>
      <c r="S182" s="253" t="e">
        <f>S181/N181*100</f>
        <v>#DIV/0!</v>
      </c>
      <c r="T182" s="253" t="e">
        <f>T181/N181*100</f>
        <v>#DIV/0!</v>
      </c>
      <c r="U182" s="253" t="e">
        <f>U181/N181*100</f>
        <v>#DIV/0!</v>
      </c>
      <c r="V182" s="253" t="e">
        <f>V181/N181*100</f>
        <v>#DIV/0!</v>
      </c>
      <c r="W182" s="253" t="e">
        <f>W181/N181*100</f>
        <v>#DIV/0!</v>
      </c>
      <c r="X182" s="253" t="e">
        <f>X181/N181*100</f>
        <v>#DIV/0!</v>
      </c>
      <c r="Y182" s="253" t="e">
        <f>Y181/N181*100</f>
        <v>#DIV/0!</v>
      </c>
      <c r="Z182" s="56"/>
      <c r="AA182" s="127"/>
      <c r="AB182" s="123"/>
      <c r="AC182" s="56"/>
      <c r="AD182" s="56"/>
      <c r="AE182" s="56"/>
      <c r="AF182" s="56"/>
      <c r="AG182" s="56"/>
      <c r="AH182" s="56"/>
      <c r="AI182" s="56"/>
      <c r="AJ182" s="56"/>
      <c r="AK182" s="56"/>
      <c r="AL182" s="141"/>
      <c r="AM182" s="56"/>
      <c r="AN182" s="123"/>
      <c r="AO182" s="56"/>
      <c r="AP182" s="56"/>
      <c r="AQ182" s="56"/>
      <c r="AR182" s="56"/>
      <c r="AS182" s="56"/>
      <c r="AT182" s="56"/>
      <c r="AU182" s="56"/>
      <c r="AV182" s="56"/>
      <c r="AW182" s="56"/>
    </row>
    <row r="183" spans="2:49" ht="5.0999999999999996" customHeight="1" thickBot="1"/>
    <row r="184" spans="2:49" ht="120" customHeight="1" thickBot="1">
      <c r="B184" s="254" t="s">
        <v>96</v>
      </c>
      <c r="D184" s="255" t="s">
        <v>1</v>
      </c>
      <c r="E184" s="256" t="s">
        <v>2</v>
      </c>
      <c r="F184" s="256" t="s">
        <v>3</v>
      </c>
      <c r="G184" s="256" t="s">
        <v>4</v>
      </c>
      <c r="H184" s="256" t="s">
        <v>5</v>
      </c>
      <c r="I184" s="256" t="s">
        <v>6</v>
      </c>
      <c r="J184" s="256" t="s">
        <v>7</v>
      </c>
      <c r="K184" s="256" t="s">
        <v>8</v>
      </c>
      <c r="L184" s="256" t="s">
        <v>9</v>
      </c>
      <c r="M184" s="256" t="s">
        <v>10</v>
      </c>
      <c r="N184" s="257" t="s">
        <v>11</v>
      </c>
      <c r="O184" s="257" t="s">
        <v>12</v>
      </c>
      <c r="P184" s="255" t="s">
        <v>13</v>
      </c>
      <c r="Q184" s="7"/>
      <c r="R184" s="258" t="s">
        <v>14</v>
      </c>
      <c r="S184" s="258" t="s">
        <v>15</v>
      </c>
      <c r="T184" s="258" t="s">
        <v>16</v>
      </c>
      <c r="U184" s="258" t="s">
        <v>17</v>
      </c>
      <c r="V184" s="258" t="s">
        <v>18</v>
      </c>
      <c r="W184" s="258" t="s">
        <v>19</v>
      </c>
      <c r="X184" s="259" t="s">
        <v>20</v>
      </c>
      <c r="Y184" s="259" t="s">
        <v>21</v>
      </c>
      <c r="Z184" s="10"/>
    </row>
    <row r="185" spans="2:49" ht="24.95" customHeight="1">
      <c r="B185" s="260"/>
      <c r="D185" s="12" t="s">
        <v>22</v>
      </c>
      <c r="E185" s="13"/>
      <c r="F185" s="14"/>
      <c r="G185" s="14"/>
      <c r="H185" s="14"/>
      <c r="I185" s="14"/>
      <c r="J185" s="14"/>
      <c r="K185" s="14"/>
      <c r="L185" s="14"/>
      <c r="M185" s="15"/>
      <c r="N185" s="16">
        <f>SUM(E185:M185)</f>
        <v>0</v>
      </c>
      <c r="O185" s="17"/>
      <c r="P185" s="18" t="s">
        <v>97</v>
      </c>
      <c r="Q185" s="19"/>
      <c r="R185" s="20"/>
      <c r="S185" s="21"/>
      <c r="T185" s="21"/>
      <c r="U185" s="21"/>
      <c r="V185" s="21"/>
      <c r="W185" s="21"/>
      <c r="X185" s="21"/>
      <c r="Y185" s="22"/>
      <c r="Z185" s="23"/>
    </row>
    <row r="186" spans="2:49" ht="24.95" customHeight="1">
      <c r="B186" s="260"/>
      <c r="D186" s="24" t="s">
        <v>23</v>
      </c>
      <c r="E186" s="25"/>
      <c r="F186" s="26"/>
      <c r="G186" s="26"/>
      <c r="H186" s="26"/>
      <c r="I186" s="26"/>
      <c r="J186" s="26"/>
      <c r="K186" s="26"/>
      <c r="L186" s="26"/>
      <c r="M186" s="27"/>
      <c r="N186" s="28">
        <f t="shared" ref="N186:N194" si="62">SUM(E186:M186)</f>
        <v>0</v>
      </c>
      <c r="O186" s="29"/>
      <c r="P186" s="30" t="s">
        <v>24</v>
      </c>
      <c r="Q186" s="19"/>
      <c r="R186" s="31"/>
      <c r="S186" s="32"/>
      <c r="T186" s="32"/>
      <c r="U186" s="32"/>
      <c r="V186" s="32"/>
      <c r="W186" s="32"/>
      <c r="X186" s="32"/>
      <c r="Y186" s="33"/>
      <c r="Z186" s="23"/>
    </row>
    <row r="187" spans="2:49" ht="24.95" customHeight="1">
      <c r="B187" s="260"/>
      <c r="D187" s="24" t="s">
        <v>25</v>
      </c>
      <c r="E187" s="25"/>
      <c r="F187" s="26"/>
      <c r="G187" s="26"/>
      <c r="H187" s="26"/>
      <c r="I187" s="26"/>
      <c r="J187" s="26"/>
      <c r="K187" s="26"/>
      <c r="L187" s="26"/>
      <c r="M187" s="27"/>
      <c r="N187" s="28">
        <f t="shared" si="62"/>
        <v>0</v>
      </c>
      <c r="O187" s="29"/>
      <c r="P187" s="30"/>
      <c r="Q187" s="19"/>
      <c r="R187" s="31"/>
      <c r="S187" s="32"/>
      <c r="T187" s="32"/>
      <c r="U187" s="32"/>
      <c r="V187" s="32"/>
      <c r="W187" s="32"/>
      <c r="X187" s="32"/>
      <c r="Y187" s="33"/>
      <c r="Z187" s="23"/>
    </row>
    <row r="188" spans="2:49" ht="24.95" customHeight="1">
      <c r="B188" s="260"/>
      <c r="D188" s="24" t="s">
        <v>27</v>
      </c>
      <c r="E188" s="25"/>
      <c r="F188" s="26"/>
      <c r="G188" s="26"/>
      <c r="H188" s="26"/>
      <c r="I188" s="26"/>
      <c r="J188" s="26"/>
      <c r="K188" s="26"/>
      <c r="L188" s="26"/>
      <c r="M188" s="27"/>
      <c r="N188" s="28">
        <f t="shared" si="62"/>
        <v>0</v>
      </c>
      <c r="O188" s="29"/>
      <c r="P188" s="30" t="s">
        <v>98</v>
      </c>
      <c r="Q188" s="19"/>
      <c r="R188" s="31"/>
      <c r="S188" s="32"/>
      <c r="T188" s="32"/>
      <c r="U188" s="32"/>
      <c r="V188" s="32"/>
      <c r="W188" s="32"/>
      <c r="X188" s="32"/>
      <c r="Y188" s="33"/>
      <c r="Z188" s="23"/>
    </row>
    <row r="189" spans="2:49" ht="24.95" customHeight="1">
      <c r="B189" s="260"/>
      <c r="D189" s="24" t="s">
        <v>29</v>
      </c>
      <c r="E189" s="25"/>
      <c r="F189" s="26"/>
      <c r="G189" s="26"/>
      <c r="H189" s="26"/>
      <c r="I189" s="26"/>
      <c r="J189" s="26"/>
      <c r="K189" s="26"/>
      <c r="L189" s="26"/>
      <c r="M189" s="27"/>
      <c r="N189" s="28">
        <f t="shared" si="62"/>
        <v>0</v>
      </c>
      <c r="O189" s="29"/>
      <c r="P189" s="30" t="s">
        <v>99</v>
      </c>
      <c r="Q189" s="19"/>
      <c r="R189" s="31"/>
      <c r="S189" s="32"/>
      <c r="T189" s="32"/>
      <c r="U189" s="32"/>
      <c r="V189" s="32"/>
      <c r="W189" s="32"/>
      <c r="X189" s="32"/>
      <c r="Y189" s="33"/>
      <c r="Z189" s="23"/>
    </row>
    <row r="190" spans="2:49" ht="24.95" customHeight="1">
      <c r="B190" s="260"/>
      <c r="D190" s="24" t="s">
        <v>31</v>
      </c>
      <c r="E190" s="25"/>
      <c r="F190" s="26"/>
      <c r="G190" s="26"/>
      <c r="H190" s="26"/>
      <c r="I190" s="26"/>
      <c r="J190" s="26"/>
      <c r="K190" s="26"/>
      <c r="L190" s="26"/>
      <c r="M190" s="27"/>
      <c r="N190" s="28">
        <f t="shared" si="62"/>
        <v>0</v>
      </c>
      <c r="O190" s="29"/>
      <c r="P190" s="30" t="s">
        <v>92</v>
      </c>
      <c r="Q190" s="19"/>
      <c r="R190" s="31"/>
      <c r="S190" s="32"/>
      <c r="T190" s="32"/>
      <c r="U190" s="32"/>
      <c r="V190" s="32"/>
      <c r="W190" s="32"/>
      <c r="X190" s="32"/>
      <c r="Y190" s="33"/>
      <c r="Z190" s="23"/>
    </row>
    <row r="191" spans="2:49" ht="24.95" customHeight="1">
      <c r="B191" s="260"/>
      <c r="D191" s="24" t="s">
        <v>33</v>
      </c>
      <c r="E191" s="25"/>
      <c r="F191" s="26"/>
      <c r="G191" s="26"/>
      <c r="H191" s="26"/>
      <c r="I191" s="26"/>
      <c r="J191" s="26"/>
      <c r="K191" s="26"/>
      <c r="L191" s="26"/>
      <c r="M191" s="27"/>
      <c r="N191" s="28">
        <f t="shared" si="62"/>
        <v>0</v>
      </c>
      <c r="O191" s="29"/>
      <c r="P191" s="30" t="s">
        <v>100</v>
      </c>
      <c r="Q191" s="19"/>
      <c r="R191" s="31"/>
      <c r="S191" s="32"/>
      <c r="T191" s="32"/>
      <c r="U191" s="32"/>
      <c r="V191" s="32"/>
      <c r="W191" s="32"/>
      <c r="X191" s="32"/>
      <c r="Y191" s="33"/>
      <c r="Z191" s="23"/>
    </row>
    <row r="192" spans="2:49" ht="24.95" customHeight="1">
      <c r="B192" s="260"/>
      <c r="D192" s="24" t="s">
        <v>35</v>
      </c>
      <c r="E192" s="25"/>
      <c r="F192" s="26"/>
      <c r="G192" s="26"/>
      <c r="H192" s="26"/>
      <c r="I192" s="26"/>
      <c r="J192" s="26"/>
      <c r="K192" s="26"/>
      <c r="L192" s="26"/>
      <c r="M192" s="27"/>
      <c r="N192" s="28">
        <f t="shared" si="62"/>
        <v>0</v>
      </c>
      <c r="O192" s="29"/>
      <c r="P192" s="30" t="s">
        <v>36</v>
      </c>
      <c r="Q192" s="19"/>
      <c r="R192" s="31"/>
      <c r="S192" s="32"/>
      <c r="T192" s="32"/>
      <c r="U192" s="32"/>
      <c r="V192" s="32"/>
      <c r="W192" s="32"/>
      <c r="X192" s="32"/>
      <c r="Y192" s="33"/>
      <c r="Z192" s="23"/>
    </row>
    <row r="193" spans="2:26" ht="24.95" customHeight="1">
      <c r="B193" s="260"/>
      <c r="D193" s="34" t="s">
        <v>37</v>
      </c>
      <c r="E193" s="25"/>
      <c r="F193" s="26"/>
      <c r="G193" s="26"/>
      <c r="H193" s="26"/>
      <c r="I193" s="26"/>
      <c r="J193" s="26"/>
      <c r="K193" s="26"/>
      <c r="L193" s="26"/>
      <c r="M193" s="27"/>
      <c r="N193" s="35">
        <f t="shared" si="62"/>
        <v>0</v>
      </c>
      <c r="O193" s="29"/>
      <c r="P193" s="30" t="s">
        <v>95</v>
      </c>
      <c r="Q193" s="19"/>
      <c r="R193" s="31"/>
      <c r="S193" s="32"/>
      <c r="T193" s="32"/>
      <c r="U193" s="32"/>
      <c r="V193" s="32"/>
      <c r="W193" s="32"/>
      <c r="X193" s="32"/>
      <c r="Y193" s="33"/>
      <c r="Z193" s="23"/>
    </row>
    <row r="194" spans="2:26" ht="24.95" customHeight="1" thickBot="1">
      <c r="B194" s="260"/>
      <c r="D194" s="36" t="s">
        <v>38</v>
      </c>
      <c r="E194" s="37"/>
      <c r="F194" s="38"/>
      <c r="G194" s="38"/>
      <c r="H194" s="38"/>
      <c r="I194" s="38"/>
      <c r="J194" s="38"/>
      <c r="K194" s="38"/>
      <c r="L194" s="38"/>
      <c r="M194" s="39"/>
      <c r="N194" s="40">
        <f t="shared" si="62"/>
        <v>0</v>
      </c>
      <c r="O194" s="41"/>
      <c r="P194" s="42" t="s">
        <v>39</v>
      </c>
      <c r="Q194" s="19"/>
      <c r="R194" s="43"/>
      <c r="S194" s="44"/>
      <c r="T194" s="44"/>
      <c r="U194" s="44"/>
      <c r="V194" s="44"/>
      <c r="W194" s="44"/>
      <c r="X194" s="44"/>
      <c r="Y194" s="45"/>
      <c r="Z194" s="23"/>
    </row>
    <row r="195" spans="2:26" ht="24.95" customHeight="1" thickBot="1">
      <c r="B195" s="260"/>
      <c r="D195" s="261" t="s">
        <v>40</v>
      </c>
      <c r="E195" s="262">
        <f t="shared" ref="E195:M195" si="63">SUM(E185:E194)</f>
        <v>0</v>
      </c>
      <c r="F195" s="262">
        <f t="shared" si="63"/>
        <v>0</v>
      </c>
      <c r="G195" s="262">
        <f t="shared" si="63"/>
        <v>0</v>
      </c>
      <c r="H195" s="262">
        <f t="shared" si="63"/>
        <v>0</v>
      </c>
      <c r="I195" s="262">
        <f t="shared" si="63"/>
        <v>0</v>
      </c>
      <c r="J195" s="262">
        <f t="shared" si="63"/>
        <v>0</v>
      </c>
      <c r="K195" s="262">
        <f t="shared" si="63"/>
        <v>0</v>
      </c>
      <c r="L195" s="262">
        <f t="shared" si="63"/>
        <v>0</v>
      </c>
      <c r="M195" s="262">
        <f t="shared" si="63"/>
        <v>0</v>
      </c>
      <c r="N195" s="262">
        <f>SUM(N185:N194)</f>
        <v>0</v>
      </c>
      <c r="O195" s="82">
        <f>SUM(O185:O194)/8</f>
        <v>0</v>
      </c>
      <c r="P195" s="261" t="s">
        <v>40</v>
      </c>
      <c r="Q195" s="19"/>
      <c r="R195" s="263">
        <f t="shared" ref="R195:Y195" si="64">SUM(R185:R194)</f>
        <v>0</v>
      </c>
      <c r="S195" s="263">
        <f t="shared" si="64"/>
        <v>0</v>
      </c>
      <c r="T195" s="263">
        <f t="shared" si="64"/>
        <v>0</v>
      </c>
      <c r="U195" s="263">
        <f t="shared" si="64"/>
        <v>0</v>
      </c>
      <c r="V195" s="263">
        <f t="shared" si="64"/>
        <v>0</v>
      </c>
      <c r="W195" s="263">
        <f t="shared" si="64"/>
        <v>0</v>
      </c>
      <c r="X195" s="263">
        <f t="shared" si="64"/>
        <v>0</v>
      </c>
      <c r="Y195" s="263">
        <f t="shared" si="64"/>
        <v>0</v>
      </c>
      <c r="Z195" s="23"/>
    </row>
    <row r="196" spans="2:26" ht="24.95" customHeight="1" thickBot="1">
      <c r="B196" s="264"/>
      <c r="D196" s="265" t="s">
        <v>41</v>
      </c>
      <c r="E196" s="266" t="e">
        <f>E195/N195*100</f>
        <v>#DIV/0!</v>
      </c>
      <c r="F196" s="266" t="e">
        <f>F195/N195*100</f>
        <v>#DIV/0!</v>
      </c>
      <c r="G196" s="266" t="e">
        <f>G195/N195*100</f>
        <v>#DIV/0!</v>
      </c>
      <c r="H196" s="266" t="e">
        <f>H195/N195*100</f>
        <v>#DIV/0!</v>
      </c>
      <c r="I196" s="266" t="e">
        <f>I195/N195*100</f>
        <v>#DIV/0!</v>
      </c>
      <c r="J196" s="266" t="e">
        <f>J195/N195*100</f>
        <v>#DIV/0!</v>
      </c>
      <c r="K196" s="266" t="e">
        <f>K195/N195*100</f>
        <v>#DIV/0!</v>
      </c>
      <c r="L196" s="266" t="e">
        <f>L195/N195*100</f>
        <v>#DIV/0!</v>
      </c>
      <c r="M196" s="266" t="e">
        <f>M195/N195*100</f>
        <v>#DIV/0!</v>
      </c>
      <c r="N196" s="266" t="e">
        <f>SUM(E196:M196)</f>
        <v>#DIV/0!</v>
      </c>
      <c r="O196" s="54"/>
      <c r="P196" s="265" t="s">
        <v>41</v>
      </c>
      <c r="Q196" s="55"/>
      <c r="R196" s="266" t="e">
        <f>R195/N195*100</f>
        <v>#DIV/0!</v>
      </c>
      <c r="S196" s="266" t="e">
        <f>S195/N195*100</f>
        <v>#DIV/0!</v>
      </c>
      <c r="T196" s="266" t="e">
        <f>T195/N195*100</f>
        <v>#DIV/0!</v>
      </c>
      <c r="U196" s="266" t="e">
        <f>U195/N195*100</f>
        <v>#DIV/0!</v>
      </c>
      <c r="V196" s="266" t="e">
        <f>V195/N195*100</f>
        <v>#DIV/0!</v>
      </c>
      <c r="W196" s="266" t="e">
        <f>W195/N195*100</f>
        <v>#DIV/0!</v>
      </c>
      <c r="X196" s="266" t="e">
        <f>X195/N195*100</f>
        <v>#DIV/0!</v>
      </c>
      <c r="Y196" s="266" t="e">
        <f>Y195/N195*100</f>
        <v>#DIV/0!</v>
      </c>
      <c r="Z196" s="56"/>
    </row>
    <row r="197" spans="2:26" ht="5.0999999999999996" customHeight="1" thickBot="1"/>
    <row r="198" spans="2:26" ht="120" customHeight="1" thickBot="1">
      <c r="B198" s="267" t="s">
        <v>101</v>
      </c>
      <c r="D198" s="268" t="s">
        <v>1</v>
      </c>
      <c r="E198" s="269" t="s">
        <v>2</v>
      </c>
      <c r="F198" s="269" t="s">
        <v>3</v>
      </c>
      <c r="G198" s="269" t="s">
        <v>4</v>
      </c>
      <c r="H198" s="269" t="s">
        <v>5</v>
      </c>
      <c r="I198" s="269" t="s">
        <v>6</v>
      </c>
      <c r="J198" s="269" t="s">
        <v>7</v>
      </c>
      <c r="K198" s="269" t="s">
        <v>8</v>
      </c>
      <c r="L198" s="269" t="s">
        <v>9</v>
      </c>
      <c r="M198" s="269" t="s">
        <v>10</v>
      </c>
      <c r="N198" s="270" t="s">
        <v>11</v>
      </c>
      <c r="O198" s="270" t="s">
        <v>12</v>
      </c>
      <c r="P198" s="268" t="s">
        <v>13</v>
      </c>
      <c r="Q198" s="7"/>
      <c r="R198" s="271" t="s">
        <v>14</v>
      </c>
      <c r="S198" s="271" t="s">
        <v>15</v>
      </c>
      <c r="T198" s="271" t="s">
        <v>16</v>
      </c>
      <c r="U198" s="271" t="s">
        <v>17</v>
      </c>
      <c r="V198" s="271" t="s">
        <v>18</v>
      </c>
      <c r="W198" s="271" t="s">
        <v>19</v>
      </c>
      <c r="X198" s="272" t="s">
        <v>20</v>
      </c>
      <c r="Y198" s="272" t="s">
        <v>21</v>
      </c>
      <c r="Z198" s="10"/>
    </row>
    <row r="199" spans="2:26" ht="24.95" customHeight="1">
      <c r="B199" s="273"/>
      <c r="D199" s="12" t="s">
        <v>22</v>
      </c>
      <c r="E199" s="13"/>
      <c r="F199" s="14"/>
      <c r="G199" s="14"/>
      <c r="H199" s="14"/>
      <c r="I199" s="14"/>
      <c r="J199" s="14"/>
      <c r="K199" s="14"/>
      <c r="L199" s="14"/>
      <c r="M199" s="15"/>
      <c r="N199" s="16">
        <f>SUM(E199:M199)</f>
        <v>0</v>
      </c>
      <c r="O199" s="17"/>
      <c r="P199" s="18" t="s">
        <v>102</v>
      </c>
      <c r="Q199" s="19"/>
      <c r="R199" s="20"/>
      <c r="S199" s="21"/>
      <c r="T199" s="21"/>
      <c r="U199" s="21"/>
      <c r="V199" s="21"/>
      <c r="W199" s="21"/>
      <c r="X199" s="21"/>
      <c r="Y199" s="22"/>
      <c r="Z199" s="23"/>
    </row>
    <row r="200" spans="2:26" ht="24.95" customHeight="1">
      <c r="B200" s="273"/>
      <c r="D200" s="24" t="s">
        <v>23</v>
      </c>
      <c r="E200" s="25"/>
      <c r="F200" s="26"/>
      <c r="G200" s="26"/>
      <c r="H200" s="26"/>
      <c r="I200" s="26"/>
      <c r="J200" s="26"/>
      <c r="K200" s="26"/>
      <c r="L200" s="26"/>
      <c r="M200" s="27"/>
      <c r="N200" s="28">
        <f t="shared" ref="N200:N208" si="65">SUM(E200:M200)</f>
        <v>0</v>
      </c>
      <c r="O200" s="29"/>
      <c r="P200" s="30" t="s">
        <v>24</v>
      </c>
      <c r="Q200" s="19"/>
      <c r="R200" s="31"/>
      <c r="S200" s="32"/>
      <c r="T200" s="32"/>
      <c r="U200" s="32"/>
      <c r="V200" s="32"/>
      <c r="W200" s="32"/>
      <c r="X200" s="32"/>
      <c r="Y200" s="33"/>
      <c r="Z200" s="23"/>
    </row>
    <row r="201" spans="2:26" ht="24.95" customHeight="1">
      <c r="B201" s="273"/>
      <c r="D201" s="24" t="s">
        <v>25</v>
      </c>
      <c r="E201" s="25"/>
      <c r="F201" s="26"/>
      <c r="G201" s="26"/>
      <c r="H201" s="26"/>
      <c r="I201" s="26"/>
      <c r="J201" s="26"/>
      <c r="K201" s="26"/>
      <c r="L201" s="26"/>
      <c r="M201" s="27"/>
      <c r="N201" s="28">
        <f t="shared" si="65"/>
        <v>0</v>
      </c>
      <c r="O201" s="29"/>
      <c r="P201" s="30"/>
      <c r="Q201" s="19"/>
      <c r="R201" s="31"/>
      <c r="S201" s="32"/>
      <c r="T201" s="32"/>
      <c r="U201" s="32"/>
      <c r="V201" s="32"/>
      <c r="W201" s="32"/>
      <c r="X201" s="32"/>
      <c r="Y201" s="33"/>
      <c r="Z201" s="23"/>
    </row>
    <row r="202" spans="2:26" ht="24.95" customHeight="1">
      <c r="B202" s="273"/>
      <c r="D202" s="24" t="s">
        <v>27</v>
      </c>
      <c r="E202" s="25"/>
      <c r="F202" s="26"/>
      <c r="G202" s="26"/>
      <c r="H202" s="26"/>
      <c r="I202" s="26"/>
      <c r="J202" s="26"/>
      <c r="K202" s="26"/>
      <c r="L202" s="26"/>
      <c r="M202" s="27"/>
      <c r="N202" s="28">
        <f t="shared" si="65"/>
        <v>0</v>
      </c>
      <c r="O202" s="29"/>
      <c r="P202" s="30" t="s">
        <v>103</v>
      </c>
      <c r="Q202" s="19"/>
      <c r="R202" s="31"/>
      <c r="S202" s="32"/>
      <c r="T202" s="32"/>
      <c r="U202" s="32"/>
      <c r="V202" s="32"/>
      <c r="W202" s="32"/>
      <c r="X202" s="32"/>
      <c r="Y202" s="33"/>
      <c r="Z202" s="23"/>
    </row>
    <row r="203" spans="2:26" ht="24.95" customHeight="1">
      <c r="B203" s="273"/>
      <c r="D203" s="24" t="s">
        <v>29</v>
      </c>
      <c r="E203" s="25"/>
      <c r="F203" s="26"/>
      <c r="G203" s="26"/>
      <c r="H203" s="26"/>
      <c r="I203" s="26"/>
      <c r="J203" s="26"/>
      <c r="K203" s="26"/>
      <c r="L203" s="26"/>
      <c r="M203" s="27"/>
      <c r="N203" s="28">
        <f t="shared" si="65"/>
        <v>0</v>
      </c>
      <c r="O203" s="29"/>
      <c r="P203" s="30"/>
      <c r="Q203" s="19"/>
      <c r="R203" s="31"/>
      <c r="S203" s="32"/>
      <c r="T203" s="32"/>
      <c r="U203" s="32"/>
      <c r="V203" s="32"/>
      <c r="W203" s="32"/>
      <c r="X203" s="32"/>
      <c r="Y203" s="33"/>
      <c r="Z203" s="23"/>
    </row>
    <row r="204" spans="2:26" ht="24.95" customHeight="1">
      <c r="B204" s="273"/>
      <c r="D204" s="24" t="s">
        <v>31</v>
      </c>
      <c r="E204" s="25"/>
      <c r="F204" s="26"/>
      <c r="G204" s="26"/>
      <c r="H204" s="26"/>
      <c r="I204" s="26"/>
      <c r="J204" s="26"/>
      <c r="K204" s="26"/>
      <c r="L204" s="26"/>
      <c r="M204" s="27"/>
      <c r="N204" s="28">
        <f t="shared" si="65"/>
        <v>0</v>
      </c>
      <c r="O204" s="29"/>
      <c r="P204" s="30" t="s">
        <v>104</v>
      </c>
      <c r="Q204" s="19"/>
      <c r="R204" s="31"/>
      <c r="S204" s="32"/>
      <c r="T204" s="32"/>
      <c r="U204" s="32"/>
      <c r="V204" s="32"/>
      <c r="W204" s="32"/>
      <c r="X204" s="32"/>
      <c r="Y204" s="33"/>
      <c r="Z204" s="23"/>
    </row>
    <row r="205" spans="2:26" ht="24.95" customHeight="1">
      <c r="B205" s="273"/>
      <c r="D205" s="24" t="s">
        <v>33</v>
      </c>
      <c r="E205" s="25"/>
      <c r="F205" s="26"/>
      <c r="G205" s="26"/>
      <c r="H205" s="26"/>
      <c r="I205" s="26"/>
      <c r="J205" s="26"/>
      <c r="K205" s="26"/>
      <c r="L205" s="26"/>
      <c r="M205" s="27"/>
      <c r="N205" s="28">
        <f t="shared" si="65"/>
        <v>0</v>
      </c>
      <c r="O205" s="29"/>
      <c r="P205" s="30" t="s">
        <v>105</v>
      </c>
      <c r="Q205" s="19"/>
      <c r="R205" s="31"/>
      <c r="S205" s="32"/>
      <c r="T205" s="32"/>
      <c r="U205" s="32"/>
      <c r="V205" s="32"/>
      <c r="W205" s="32"/>
      <c r="X205" s="32"/>
      <c r="Y205" s="33"/>
      <c r="Z205" s="23"/>
    </row>
    <row r="206" spans="2:26" ht="24.95" customHeight="1">
      <c r="B206" s="273"/>
      <c r="D206" s="24" t="s">
        <v>35</v>
      </c>
      <c r="E206" s="25"/>
      <c r="F206" s="26"/>
      <c r="G206" s="26"/>
      <c r="H206" s="26"/>
      <c r="I206" s="26"/>
      <c r="J206" s="26"/>
      <c r="K206" s="26"/>
      <c r="L206" s="26"/>
      <c r="M206" s="27"/>
      <c r="N206" s="28">
        <f t="shared" si="65"/>
        <v>0</v>
      </c>
      <c r="O206" s="29"/>
      <c r="P206" s="30"/>
      <c r="Q206" s="19"/>
      <c r="R206" s="31"/>
      <c r="S206" s="32"/>
      <c r="T206" s="32"/>
      <c r="U206" s="32"/>
      <c r="V206" s="32"/>
      <c r="W206" s="32"/>
      <c r="X206" s="32"/>
      <c r="Y206" s="33"/>
      <c r="Z206" s="23"/>
    </row>
    <row r="207" spans="2:26" ht="24.95" customHeight="1">
      <c r="B207" s="273"/>
      <c r="D207" s="34" t="s">
        <v>37</v>
      </c>
      <c r="E207" s="25"/>
      <c r="F207" s="26"/>
      <c r="G207" s="26"/>
      <c r="H207" s="26"/>
      <c r="I207" s="26"/>
      <c r="J207" s="26"/>
      <c r="K207" s="26"/>
      <c r="L207" s="26"/>
      <c r="M207" s="27"/>
      <c r="N207" s="35">
        <f t="shared" si="65"/>
        <v>0</v>
      </c>
      <c r="O207" s="29"/>
      <c r="P207" s="30"/>
      <c r="Q207" s="19"/>
      <c r="R207" s="31"/>
      <c r="S207" s="32"/>
      <c r="T207" s="32"/>
      <c r="U207" s="32"/>
      <c r="V207" s="32"/>
      <c r="W207" s="32"/>
      <c r="X207" s="32"/>
      <c r="Y207" s="33"/>
      <c r="Z207" s="23"/>
    </row>
    <row r="208" spans="2:26" ht="24.95" customHeight="1" thickBot="1">
      <c r="B208" s="273"/>
      <c r="D208" s="36" t="s">
        <v>38</v>
      </c>
      <c r="E208" s="37"/>
      <c r="F208" s="38"/>
      <c r="G208" s="38"/>
      <c r="H208" s="38"/>
      <c r="I208" s="38"/>
      <c r="J208" s="38"/>
      <c r="K208" s="38"/>
      <c r="L208" s="38"/>
      <c r="M208" s="39"/>
      <c r="N208" s="40">
        <f t="shared" si="65"/>
        <v>0</v>
      </c>
      <c r="O208" s="41"/>
      <c r="P208" s="42" t="s">
        <v>39</v>
      </c>
      <c r="Q208" s="19"/>
      <c r="R208" s="43"/>
      <c r="S208" s="44"/>
      <c r="T208" s="44"/>
      <c r="U208" s="44"/>
      <c r="V208" s="44"/>
      <c r="W208" s="44"/>
      <c r="X208" s="44"/>
      <c r="Y208" s="45"/>
      <c r="Z208" s="23"/>
    </row>
    <row r="209" spans="2:49" ht="24.95" customHeight="1" thickBot="1">
      <c r="B209" s="273"/>
      <c r="D209" s="274" t="s">
        <v>40</v>
      </c>
      <c r="E209" s="275">
        <f t="shared" ref="E209:M209" si="66">SUM(E199:E208)</f>
        <v>0</v>
      </c>
      <c r="F209" s="275">
        <f t="shared" si="66"/>
        <v>0</v>
      </c>
      <c r="G209" s="275">
        <f t="shared" si="66"/>
        <v>0</v>
      </c>
      <c r="H209" s="275">
        <f t="shared" si="66"/>
        <v>0</v>
      </c>
      <c r="I209" s="275">
        <f t="shared" si="66"/>
        <v>0</v>
      </c>
      <c r="J209" s="275">
        <f t="shared" si="66"/>
        <v>0</v>
      </c>
      <c r="K209" s="275">
        <f t="shared" si="66"/>
        <v>0</v>
      </c>
      <c r="L209" s="275">
        <f t="shared" si="66"/>
        <v>0</v>
      </c>
      <c r="M209" s="275">
        <f t="shared" si="66"/>
        <v>0</v>
      </c>
      <c r="N209" s="275">
        <f>SUM(N199:N208)</f>
        <v>0</v>
      </c>
      <c r="O209" s="276">
        <f>SUM(O199:O208)/6</f>
        <v>0</v>
      </c>
      <c r="P209" s="274" t="s">
        <v>40</v>
      </c>
      <c r="Q209" s="19"/>
      <c r="R209" s="277">
        <f t="shared" ref="R209:Y209" si="67">SUM(R199:R208)</f>
        <v>0</v>
      </c>
      <c r="S209" s="277">
        <f t="shared" si="67"/>
        <v>0</v>
      </c>
      <c r="T209" s="277">
        <f t="shared" si="67"/>
        <v>0</v>
      </c>
      <c r="U209" s="277">
        <f t="shared" si="67"/>
        <v>0</v>
      </c>
      <c r="V209" s="277">
        <f t="shared" si="67"/>
        <v>0</v>
      </c>
      <c r="W209" s="277">
        <f t="shared" si="67"/>
        <v>0</v>
      </c>
      <c r="X209" s="277">
        <f t="shared" si="67"/>
        <v>0</v>
      </c>
      <c r="Y209" s="277">
        <f t="shared" si="67"/>
        <v>0</v>
      </c>
      <c r="Z209" s="23"/>
    </row>
    <row r="210" spans="2:49" ht="24.95" customHeight="1" thickBot="1">
      <c r="B210" s="278"/>
      <c r="D210" s="279" t="s">
        <v>41</v>
      </c>
      <c r="E210" s="280" t="e">
        <f>E209/N209*100</f>
        <v>#DIV/0!</v>
      </c>
      <c r="F210" s="280" t="e">
        <f>F209/N209*100</f>
        <v>#DIV/0!</v>
      </c>
      <c r="G210" s="280" t="e">
        <f>G209/N209*100</f>
        <v>#DIV/0!</v>
      </c>
      <c r="H210" s="280" t="e">
        <f>H209/N209*100</f>
        <v>#DIV/0!</v>
      </c>
      <c r="I210" s="280" t="e">
        <f>I209/N209*100</f>
        <v>#DIV/0!</v>
      </c>
      <c r="J210" s="280" t="e">
        <f>J209/N209*100</f>
        <v>#DIV/0!</v>
      </c>
      <c r="K210" s="280" t="e">
        <f>K209/N209*100</f>
        <v>#DIV/0!</v>
      </c>
      <c r="L210" s="280" t="e">
        <f>L209/N209*100</f>
        <v>#DIV/0!</v>
      </c>
      <c r="M210" s="280" t="e">
        <f>M209/N209*100</f>
        <v>#DIV/0!</v>
      </c>
      <c r="N210" s="280" t="e">
        <f>SUM(E210:M210)</f>
        <v>#DIV/0!</v>
      </c>
      <c r="O210" s="54"/>
      <c r="P210" s="279" t="s">
        <v>41</v>
      </c>
      <c r="Q210" s="55"/>
      <c r="R210" s="280" t="e">
        <f>R209/N209*100</f>
        <v>#DIV/0!</v>
      </c>
      <c r="S210" s="280" t="e">
        <f>S209/N209*100</f>
        <v>#DIV/0!</v>
      </c>
      <c r="T210" s="280" t="e">
        <f>T209/N209*100</f>
        <v>#DIV/0!</v>
      </c>
      <c r="U210" s="280" t="e">
        <f>U209/N209*100</f>
        <v>#DIV/0!</v>
      </c>
      <c r="V210" s="280" t="e">
        <f>V209/N209*100</f>
        <v>#DIV/0!</v>
      </c>
      <c r="W210" s="280" t="e">
        <f>W209/N209*100</f>
        <v>#DIV/0!</v>
      </c>
      <c r="X210" s="280" t="e">
        <f>X209/N209*100</f>
        <v>#DIV/0!</v>
      </c>
      <c r="Y210" s="280" t="e">
        <f>Y209/N209*100</f>
        <v>#DIV/0!</v>
      </c>
      <c r="Z210" s="56"/>
    </row>
    <row r="211" spans="2:49" ht="5.0999999999999996" customHeight="1" thickBot="1"/>
    <row r="212" spans="2:49" ht="120" customHeight="1" thickBot="1">
      <c r="B212" s="87" t="s">
        <v>106</v>
      </c>
      <c r="D212" s="88" t="s">
        <v>1</v>
      </c>
      <c r="E212" s="89" t="s">
        <v>2</v>
      </c>
      <c r="F212" s="89" t="s">
        <v>3</v>
      </c>
      <c r="G212" s="89" t="s">
        <v>4</v>
      </c>
      <c r="H212" s="89" t="s">
        <v>5</v>
      </c>
      <c r="I212" s="89" t="s">
        <v>6</v>
      </c>
      <c r="J212" s="89" t="s">
        <v>7</v>
      </c>
      <c r="K212" s="89" t="s">
        <v>8</v>
      </c>
      <c r="L212" s="89" t="s">
        <v>9</v>
      </c>
      <c r="M212" s="89" t="s">
        <v>10</v>
      </c>
      <c r="N212" s="90" t="s">
        <v>11</v>
      </c>
      <c r="O212" s="90" t="s">
        <v>12</v>
      </c>
      <c r="P212" s="88" t="s">
        <v>13</v>
      </c>
      <c r="Q212" s="7"/>
      <c r="R212" s="91" t="s">
        <v>14</v>
      </c>
      <c r="S212" s="91" t="s">
        <v>15</v>
      </c>
      <c r="T212" s="91" t="s">
        <v>16</v>
      </c>
      <c r="U212" s="91" t="s">
        <v>17</v>
      </c>
      <c r="V212" s="91" t="s">
        <v>18</v>
      </c>
      <c r="W212" s="91" t="s">
        <v>19</v>
      </c>
      <c r="X212" s="92" t="s">
        <v>20</v>
      </c>
      <c r="Y212" s="92" t="s">
        <v>21</v>
      </c>
      <c r="AA212" s="170" t="s">
        <v>107</v>
      </c>
      <c r="AB212" s="171" t="s">
        <v>1</v>
      </c>
      <c r="AC212" s="172" t="s">
        <v>2</v>
      </c>
      <c r="AD212" s="172" t="s">
        <v>3</v>
      </c>
      <c r="AE212" s="172" t="s">
        <v>4</v>
      </c>
      <c r="AF212" s="172" t="s">
        <v>5</v>
      </c>
      <c r="AG212" s="172" t="s">
        <v>6</v>
      </c>
      <c r="AH212" s="172" t="s">
        <v>7</v>
      </c>
      <c r="AI212" s="172" t="s">
        <v>8</v>
      </c>
      <c r="AJ212" s="172" t="s">
        <v>9</v>
      </c>
      <c r="AK212" s="172" t="s">
        <v>10</v>
      </c>
      <c r="AL212" s="173" t="s">
        <v>11</v>
      </c>
      <c r="AM212" s="173" t="s">
        <v>12</v>
      </c>
      <c r="AN212" s="171" t="s">
        <v>13</v>
      </c>
      <c r="AO212" s="7"/>
      <c r="AP212" s="174" t="s">
        <v>14</v>
      </c>
      <c r="AQ212" s="174" t="s">
        <v>15</v>
      </c>
      <c r="AR212" s="174" t="s">
        <v>16</v>
      </c>
      <c r="AS212" s="174" t="s">
        <v>17</v>
      </c>
      <c r="AT212" s="174" t="s">
        <v>18</v>
      </c>
      <c r="AU212" s="174" t="s">
        <v>19</v>
      </c>
      <c r="AV212" s="175" t="s">
        <v>20</v>
      </c>
      <c r="AW212" s="175" t="s">
        <v>21</v>
      </c>
    </row>
    <row r="213" spans="2:49" ht="24.95" customHeight="1">
      <c r="B213" s="93"/>
      <c r="D213" s="12" t="s">
        <v>22</v>
      </c>
      <c r="E213" s="13">
        <f>E171+E185+E199</f>
        <v>0</v>
      </c>
      <c r="F213" s="14">
        <f t="shared" ref="F213:M213" si="68">F171+F185+F199</f>
        <v>0</v>
      </c>
      <c r="G213" s="176">
        <f t="shared" si="68"/>
        <v>0</v>
      </c>
      <c r="H213" s="176">
        <f t="shared" si="68"/>
        <v>0</v>
      </c>
      <c r="I213" s="176">
        <f t="shared" si="68"/>
        <v>0</v>
      </c>
      <c r="J213" s="176">
        <f t="shared" si="68"/>
        <v>0</v>
      </c>
      <c r="K213" s="14">
        <f t="shared" si="68"/>
        <v>0</v>
      </c>
      <c r="L213" s="176">
        <f t="shared" si="68"/>
        <v>0</v>
      </c>
      <c r="M213" s="15">
        <f t="shared" si="68"/>
        <v>0</v>
      </c>
      <c r="N213" s="16">
        <f>SUM(E213:M213)</f>
        <v>0</v>
      </c>
      <c r="O213" s="17">
        <f>(O171+O185+O199)/3</f>
        <v>0</v>
      </c>
      <c r="P213" s="18" t="s">
        <v>52</v>
      </c>
      <c r="Q213" s="19"/>
      <c r="R213" s="281">
        <f>R171+R185+R199</f>
        <v>0</v>
      </c>
      <c r="S213" s="238">
        <f t="shared" ref="S213:Y213" si="69">S171+S185+S199</f>
        <v>0</v>
      </c>
      <c r="T213" s="282">
        <f t="shared" si="69"/>
        <v>0</v>
      </c>
      <c r="U213" s="178">
        <f t="shared" si="69"/>
        <v>0</v>
      </c>
      <c r="V213" s="178">
        <f t="shared" si="69"/>
        <v>0</v>
      </c>
      <c r="W213" s="178">
        <f t="shared" si="69"/>
        <v>0</v>
      </c>
      <c r="X213" s="178">
        <f t="shared" si="69"/>
        <v>0</v>
      </c>
      <c r="Y213" s="179">
        <f t="shared" si="69"/>
        <v>0</v>
      </c>
      <c r="AA213" s="180"/>
      <c r="AB213" s="12" t="s">
        <v>22</v>
      </c>
      <c r="AC213" s="13">
        <f>E157+E213</f>
        <v>0</v>
      </c>
      <c r="AD213" s="14">
        <f t="shared" ref="AD213:AK222" si="70">F157+F213</f>
        <v>0</v>
      </c>
      <c r="AE213" s="176">
        <f t="shared" si="70"/>
        <v>0</v>
      </c>
      <c r="AF213" s="176">
        <f t="shared" si="70"/>
        <v>0</v>
      </c>
      <c r="AG213" s="176">
        <f t="shared" si="70"/>
        <v>0</v>
      </c>
      <c r="AH213" s="176">
        <f t="shared" si="70"/>
        <v>0</v>
      </c>
      <c r="AI213" s="14">
        <f t="shared" si="70"/>
        <v>0</v>
      </c>
      <c r="AJ213" s="176">
        <f t="shared" si="70"/>
        <v>0</v>
      </c>
      <c r="AK213" s="15">
        <f t="shared" si="70"/>
        <v>0</v>
      </c>
      <c r="AL213" s="16">
        <f>SUM(AC213:AK213)</f>
        <v>0</v>
      </c>
      <c r="AM213" s="17">
        <f>(O157+O213)/2</f>
        <v>0</v>
      </c>
      <c r="AN213" s="18" t="s">
        <v>61</v>
      </c>
      <c r="AO213" s="19"/>
      <c r="AP213" s="281">
        <f>R157+R213</f>
        <v>0</v>
      </c>
      <c r="AQ213" s="178">
        <f t="shared" ref="AQ213:AW222" si="71">S157+S213</f>
        <v>0</v>
      </c>
      <c r="AR213" s="282">
        <f t="shared" si="71"/>
        <v>0</v>
      </c>
      <c r="AS213" s="178">
        <f t="shared" si="71"/>
        <v>0</v>
      </c>
      <c r="AT213" s="178">
        <f t="shared" si="71"/>
        <v>0</v>
      </c>
      <c r="AU213" s="178">
        <f t="shared" si="71"/>
        <v>0</v>
      </c>
      <c r="AV213" s="178">
        <f t="shared" si="71"/>
        <v>0</v>
      </c>
      <c r="AW213" s="179">
        <f t="shared" si="71"/>
        <v>0</v>
      </c>
    </row>
    <row r="214" spans="2:49" ht="24.95" customHeight="1">
      <c r="B214" s="93"/>
      <c r="D214" s="24" t="s">
        <v>23</v>
      </c>
      <c r="E214" s="25">
        <f t="shared" ref="E214:M222" si="72">E172+E186+E200</f>
        <v>0</v>
      </c>
      <c r="F214" s="181">
        <f t="shared" si="72"/>
        <v>0</v>
      </c>
      <c r="G214" s="181">
        <f t="shared" si="72"/>
        <v>0</v>
      </c>
      <c r="H214" s="181">
        <f t="shared" si="72"/>
        <v>0</v>
      </c>
      <c r="I214" s="181">
        <f t="shared" si="72"/>
        <v>0</v>
      </c>
      <c r="J214" s="181">
        <f t="shared" si="72"/>
        <v>0</v>
      </c>
      <c r="K214" s="181">
        <f t="shared" si="72"/>
        <v>0</v>
      </c>
      <c r="L214" s="181">
        <f t="shared" si="72"/>
        <v>0</v>
      </c>
      <c r="M214" s="182">
        <f t="shared" si="72"/>
        <v>0</v>
      </c>
      <c r="N214" s="28">
        <f t="shared" ref="N214:N222" si="73">SUM(E214:M214)</f>
        <v>0</v>
      </c>
      <c r="O214" s="29">
        <f t="shared" ref="O214:O222" si="74">(O172+O186+O200)/3</f>
        <v>0</v>
      </c>
      <c r="P214" s="30" t="s">
        <v>53</v>
      </c>
      <c r="Q214" s="19"/>
      <c r="R214" s="283">
        <f t="shared" ref="R214:Y222" si="75">R172+R186+R200</f>
        <v>0</v>
      </c>
      <c r="S214" s="183">
        <f t="shared" si="75"/>
        <v>0</v>
      </c>
      <c r="T214" s="183">
        <f t="shared" si="75"/>
        <v>0</v>
      </c>
      <c r="U214" s="183">
        <f t="shared" si="75"/>
        <v>0</v>
      </c>
      <c r="V214" s="183">
        <f t="shared" si="75"/>
        <v>0</v>
      </c>
      <c r="W214" s="183">
        <f t="shared" si="75"/>
        <v>0</v>
      </c>
      <c r="X214" s="183">
        <f t="shared" si="75"/>
        <v>0</v>
      </c>
      <c r="Y214" s="184">
        <f t="shared" si="75"/>
        <v>0</v>
      </c>
      <c r="AA214" s="180"/>
      <c r="AB214" s="24" t="s">
        <v>23</v>
      </c>
      <c r="AC214" s="25">
        <f t="shared" ref="AC214:AC222" si="76">E158+E214</f>
        <v>0</v>
      </c>
      <c r="AD214" s="26">
        <f t="shared" si="70"/>
        <v>0</v>
      </c>
      <c r="AE214" s="181">
        <f t="shared" si="70"/>
        <v>0</v>
      </c>
      <c r="AF214" s="181">
        <f t="shared" si="70"/>
        <v>0</v>
      </c>
      <c r="AG214" s="181">
        <f t="shared" si="70"/>
        <v>0</v>
      </c>
      <c r="AH214" s="181">
        <f t="shared" si="70"/>
        <v>0</v>
      </c>
      <c r="AI214" s="181">
        <f t="shared" si="70"/>
        <v>0</v>
      </c>
      <c r="AJ214" s="181">
        <f t="shared" si="70"/>
        <v>0</v>
      </c>
      <c r="AK214" s="182">
        <f t="shared" si="70"/>
        <v>0</v>
      </c>
      <c r="AL214" s="28">
        <f t="shared" ref="AL214:AL222" si="77">SUM(AC214:AK214)</f>
        <v>0</v>
      </c>
      <c r="AM214" s="29">
        <f t="shared" ref="AM214:AM222" si="78">(O158+O214)/2</f>
        <v>0</v>
      </c>
      <c r="AN214" s="30" t="s">
        <v>53</v>
      </c>
      <c r="AO214" s="19"/>
      <c r="AP214" s="283">
        <f t="shared" ref="AP214:AP222" si="79">R158+R214</f>
        <v>0</v>
      </c>
      <c r="AQ214" s="239">
        <f t="shared" si="71"/>
        <v>0</v>
      </c>
      <c r="AR214" s="239">
        <f t="shared" si="71"/>
        <v>0</v>
      </c>
      <c r="AS214" s="183">
        <f t="shared" si="71"/>
        <v>0</v>
      </c>
      <c r="AT214" s="183">
        <f t="shared" si="71"/>
        <v>0</v>
      </c>
      <c r="AU214" s="183">
        <f t="shared" si="71"/>
        <v>0</v>
      </c>
      <c r="AV214" s="183">
        <f t="shared" si="71"/>
        <v>0</v>
      </c>
      <c r="AW214" s="184">
        <f t="shared" si="71"/>
        <v>0</v>
      </c>
    </row>
    <row r="215" spans="2:49" ht="24.95" customHeight="1">
      <c r="B215" s="93"/>
      <c r="D215" s="24" t="s">
        <v>25</v>
      </c>
      <c r="E215" s="100">
        <f t="shared" si="72"/>
        <v>0</v>
      </c>
      <c r="F215" s="26">
        <f t="shared" si="72"/>
        <v>0</v>
      </c>
      <c r="G215" s="181">
        <f t="shared" si="72"/>
        <v>0</v>
      </c>
      <c r="H215" s="181">
        <f t="shared" si="72"/>
        <v>0</v>
      </c>
      <c r="I215" s="181">
        <f t="shared" si="72"/>
        <v>0</v>
      </c>
      <c r="J215" s="181">
        <f t="shared" si="72"/>
        <v>0</v>
      </c>
      <c r="K215" s="181">
        <f t="shared" si="72"/>
        <v>0</v>
      </c>
      <c r="L215" s="181">
        <f t="shared" si="72"/>
        <v>0</v>
      </c>
      <c r="M215" s="182">
        <f t="shared" si="72"/>
        <v>0</v>
      </c>
      <c r="N215" s="28">
        <f t="shared" si="73"/>
        <v>0</v>
      </c>
      <c r="O215" s="29">
        <f t="shared" si="74"/>
        <v>0</v>
      </c>
      <c r="P215" s="30" t="s">
        <v>54</v>
      </c>
      <c r="Q215" s="19"/>
      <c r="R215" s="102">
        <f t="shared" si="75"/>
        <v>0</v>
      </c>
      <c r="S215" s="239">
        <f t="shared" si="75"/>
        <v>0</v>
      </c>
      <c r="T215" s="183">
        <f t="shared" si="75"/>
        <v>0</v>
      </c>
      <c r="U215" s="183">
        <f t="shared" si="75"/>
        <v>0</v>
      </c>
      <c r="V215" s="183">
        <f t="shared" si="75"/>
        <v>0</v>
      </c>
      <c r="W215" s="183">
        <f t="shared" si="75"/>
        <v>0</v>
      </c>
      <c r="X215" s="183">
        <f t="shared" si="75"/>
        <v>0</v>
      </c>
      <c r="Y215" s="184">
        <f t="shared" si="75"/>
        <v>0</v>
      </c>
      <c r="AA215" s="180"/>
      <c r="AB215" s="24" t="s">
        <v>25</v>
      </c>
      <c r="AC215" s="25">
        <f t="shared" si="76"/>
        <v>0</v>
      </c>
      <c r="AD215" s="26">
        <f t="shared" si="70"/>
        <v>0</v>
      </c>
      <c r="AE215" s="181">
        <f t="shared" si="70"/>
        <v>0</v>
      </c>
      <c r="AF215" s="181">
        <f t="shared" si="70"/>
        <v>0</v>
      </c>
      <c r="AG215" s="181">
        <f t="shared" si="70"/>
        <v>0</v>
      </c>
      <c r="AH215" s="181">
        <f t="shared" si="70"/>
        <v>0</v>
      </c>
      <c r="AI215" s="181">
        <f t="shared" si="70"/>
        <v>0</v>
      </c>
      <c r="AJ215" s="181">
        <f t="shared" si="70"/>
        <v>0</v>
      </c>
      <c r="AK215" s="182">
        <f t="shared" si="70"/>
        <v>0</v>
      </c>
      <c r="AL215" s="28">
        <f t="shared" si="77"/>
        <v>0</v>
      </c>
      <c r="AM215" s="29">
        <f t="shared" si="78"/>
        <v>0</v>
      </c>
      <c r="AN215" s="30" t="s">
        <v>62</v>
      </c>
      <c r="AO215" s="19"/>
      <c r="AP215" s="283">
        <f t="shared" si="79"/>
        <v>0</v>
      </c>
      <c r="AQ215" s="239">
        <f t="shared" si="71"/>
        <v>0</v>
      </c>
      <c r="AR215" s="183">
        <f t="shared" si="71"/>
        <v>0</v>
      </c>
      <c r="AS215" s="183">
        <f t="shared" si="71"/>
        <v>0</v>
      </c>
      <c r="AT215" s="183">
        <f t="shared" si="71"/>
        <v>0</v>
      </c>
      <c r="AU215" s="183">
        <f t="shared" si="71"/>
        <v>0</v>
      </c>
      <c r="AV215" s="183">
        <f t="shared" si="71"/>
        <v>0</v>
      </c>
      <c r="AW215" s="184">
        <f t="shared" si="71"/>
        <v>0</v>
      </c>
    </row>
    <row r="216" spans="2:49" ht="24.95" customHeight="1">
      <c r="B216" s="93"/>
      <c r="D216" s="24" t="s">
        <v>27</v>
      </c>
      <c r="E216" s="25">
        <f t="shared" si="72"/>
        <v>0</v>
      </c>
      <c r="F216" s="26">
        <f t="shared" si="72"/>
        <v>0</v>
      </c>
      <c r="G216" s="181">
        <f t="shared" si="72"/>
        <v>0</v>
      </c>
      <c r="H216" s="181">
        <f t="shared" si="72"/>
        <v>0</v>
      </c>
      <c r="I216" s="181">
        <f t="shared" si="72"/>
        <v>0</v>
      </c>
      <c r="J216" s="181">
        <f t="shared" si="72"/>
        <v>0</v>
      </c>
      <c r="K216" s="181">
        <f t="shared" si="72"/>
        <v>0</v>
      </c>
      <c r="L216" s="181">
        <f t="shared" si="72"/>
        <v>0</v>
      </c>
      <c r="M216" s="182">
        <f t="shared" si="72"/>
        <v>0</v>
      </c>
      <c r="N216" s="28">
        <f t="shared" si="73"/>
        <v>0</v>
      </c>
      <c r="O216" s="29">
        <f t="shared" si="74"/>
        <v>0</v>
      </c>
      <c r="P216" s="30" t="s">
        <v>55</v>
      </c>
      <c r="Q216" s="19"/>
      <c r="R216" s="283">
        <f t="shared" si="75"/>
        <v>0</v>
      </c>
      <c r="S216" s="183">
        <f t="shared" si="75"/>
        <v>0</v>
      </c>
      <c r="T216" s="239">
        <f t="shared" si="75"/>
        <v>0</v>
      </c>
      <c r="U216" s="183">
        <f t="shared" si="75"/>
        <v>0</v>
      </c>
      <c r="V216" s="183">
        <f t="shared" si="75"/>
        <v>0</v>
      </c>
      <c r="W216" s="183">
        <f t="shared" si="75"/>
        <v>0</v>
      </c>
      <c r="X216" s="183">
        <f t="shared" si="75"/>
        <v>0</v>
      </c>
      <c r="Y216" s="184">
        <f t="shared" si="75"/>
        <v>0</v>
      </c>
      <c r="AA216" s="180"/>
      <c r="AB216" s="24" t="s">
        <v>27</v>
      </c>
      <c r="AC216" s="25">
        <f t="shared" si="76"/>
        <v>0</v>
      </c>
      <c r="AD216" s="26">
        <f t="shared" si="70"/>
        <v>0</v>
      </c>
      <c r="AE216" s="181">
        <f t="shared" si="70"/>
        <v>0</v>
      </c>
      <c r="AF216" s="181">
        <f t="shared" si="70"/>
        <v>0</v>
      </c>
      <c r="AG216" s="26"/>
      <c r="AH216" s="181">
        <f t="shared" si="70"/>
        <v>0</v>
      </c>
      <c r="AI216" s="181">
        <f t="shared" si="70"/>
        <v>0</v>
      </c>
      <c r="AJ216" s="181">
        <f t="shared" si="70"/>
        <v>0</v>
      </c>
      <c r="AK216" s="182">
        <f t="shared" si="70"/>
        <v>0</v>
      </c>
      <c r="AL216" s="28">
        <f t="shared" si="77"/>
        <v>0</v>
      </c>
      <c r="AM216" s="29">
        <f t="shared" si="78"/>
        <v>0</v>
      </c>
      <c r="AN216" s="30" t="s">
        <v>55</v>
      </c>
      <c r="AO216" s="19"/>
      <c r="AP216" s="283">
        <f t="shared" si="79"/>
        <v>0</v>
      </c>
      <c r="AQ216" s="183">
        <f t="shared" si="71"/>
        <v>0</v>
      </c>
      <c r="AR216" s="239">
        <f t="shared" si="71"/>
        <v>0</v>
      </c>
      <c r="AS216" s="183">
        <f t="shared" si="71"/>
        <v>0</v>
      </c>
      <c r="AT216" s="183">
        <f t="shared" si="71"/>
        <v>0</v>
      </c>
      <c r="AU216" s="183">
        <f t="shared" si="71"/>
        <v>0</v>
      </c>
      <c r="AV216" s="183">
        <f t="shared" si="71"/>
        <v>0</v>
      </c>
      <c r="AW216" s="184">
        <f t="shared" si="71"/>
        <v>0</v>
      </c>
    </row>
    <row r="217" spans="2:49" ht="24.95" customHeight="1">
      <c r="B217" s="93"/>
      <c r="D217" s="24" t="s">
        <v>29</v>
      </c>
      <c r="E217" s="25">
        <f t="shared" si="72"/>
        <v>0</v>
      </c>
      <c r="F217" s="26">
        <f t="shared" si="72"/>
        <v>0</v>
      </c>
      <c r="G217" s="181">
        <f t="shared" si="72"/>
        <v>0</v>
      </c>
      <c r="H217" s="181">
        <f t="shared" si="72"/>
        <v>0</v>
      </c>
      <c r="I217" s="181">
        <f t="shared" si="72"/>
        <v>0</v>
      </c>
      <c r="J217" s="181">
        <f t="shared" si="72"/>
        <v>0</v>
      </c>
      <c r="K217" s="26">
        <f t="shared" si="72"/>
        <v>0</v>
      </c>
      <c r="L217" s="181">
        <f t="shared" si="72"/>
        <v>0</v>
      </c>
      <c r="M217" s="182">
        <f t="shared" si="72"/>
        <v>0</v>
      </c>
      <c r="N217" s="28">
        <f t="shared" si="73"/>
        <v>0</v>
      </c>
      <c r="O217" s="29">
        <f t="shared" si="74"/>
        <v>0</v>
      </c>
      <c r="P217" s="30" t="s">
        <v>56</v>
      </c>
      <c r="Q217" s="19"/>
      <c r="R217" s="283">
        <f t="shared" si="75"/>
        <v>0</v>
      </c>
      <c r="S217" s="183">
        <f t="shared" si="75"/>
        <v>0</v>
      </c>
      <c r="T217" s="239">
        <f t="shared" si="75"/>
        <v>0</v>
      </c>
      <c r="U217" s="183">
        <f t="shared" si="75"/>
        <v>0</v>
      </c>
      <c r="V217" s="183">
        <f t="shared" si="75"/>
        <v>0</v>
      </c>
      <c r="W217" s="183">
        <f t="shared" si="75"/>
        <v>0</v>
      </c>
      <c r="X217" s="183">
        <f t="shared" si="75"/>
        <v>0</v>
      </c>
      <c r="Y217" s="184">
        <f t="shared" si="75"/>
        <v>0</v>
      </c>
      <c r="AA217" s="180"/>
      <c r="AB217" s="24" t="s">
        <v>29</v>
      </c>
      <c r="AC217" s="25">
        <f t="shared" si="76"/>
        <v>0</v>
      </c>
      <c r="AD217" s="26">
        <f t="shared" si="70"/>
        <v>0</v>
      </c>
      <c r="AE217" s="181">
        <f t="shared" si="70"/>
        <v>0</v>
      </c>
      <c r="AF217" s="181">
        <f t="shared" si="70"/>
        <v>0</v>
      </c>
      <c r="AG217" s="181">
        <f t="shared" si="70"/>
        <v>0</v>
      </c>
      <c r="AH217" s="181">
        <f t="shared" si="70"/>
        <v>0</v>
      </c>
      <c r="AI217" s="26">
        <f t="shared" si="70"/>
        <v>0</v>
      </c>
      <c r="AJ217" s="181">
        <f t="shared" si="70"/>
        <v>0</v>
      </c>
      <c r="AK217" s="182">
        <f t="shared" si="70"/>
        <v>0</v>
      </c>
      <c r="AL217" s="28">
        <f t="shared" si="77"/>
        <v>0</v>
      </c>
      <c r="AM217" s="29">
        <f t="shared" si="78"/>
        <v>0</v>
      </c>
      <c r="AN217" s="30" t="s">
        <v>56</v>
      </c>
      <c r="AO217" s="19"/>
      <c r="AP217" s="283">
        <f t="shared" si="79"/>
        <v>0</v>
      </c>
      <c r="AQ217" s="183">
        <f t="shared" si="71"/>
        <v>0</v>
      </c>
      <c r="AR217" s="239">
        <f t="shared" si="71"/>
        <v>0</v>
      </c>
      <c r="AS217" s="183">
        <f t="shared" si="71"/>
        <v>0</v>
      </c>
      <c r="AT217" s="183">
        <f t="shared" si="71"/>
        <v>0</v>
      </c>
      <c r="AU217" s="183">
        <f t="shared" si="71"/>
        <v>0</v>
      </c>
      <c r="AV217" s="183">
        <f t="shared" si="71"/>
        <v>0</v>
      </c>
      <c r="AW217" s="184">
        <f t="shared" si="71"/>
        <v>0</v>
      </c>
    </row>
    <row r="218" spans="2:49" ht="24.95" customHeight="1">
      <c r="B218" s="93"/>
      <c r="D218" s="24" t="s">
        <v>31</v>
      </c>
      <c r="E218" s="100">
        <f t="shared" si="72"/>
        <v>0</v>
      </c>
      <c r="F218" s="26">
        <f t="shared" si="72"/>
        <v>0</v>
      </c>
      <c r="G218" s="181">
        <f t="shared" si="72"/>
        <v>0</v>
      </c>
      <c r="H218" s="181">
        <f t="shared" si="72"/>
        <v>0</v>
      </c>
      <c r="I218" s="181">
        <f t="shared" si="72"/>
        <v>0</v>
      </c>
      <c r="J218" s="181">
        <f t="shared" si="72"/>
        <v>0</v>
      </c>
      <c r="K218" s="181">
        <f t="shared" si="72"/>
        <v>0</v>
      </c>
      <c r="L218" s="181">
        <f t="shared" si="72"/>
        <v>0</v>
      </c>
      <c r="M218" s="182">
        <f t="shared" si="72"/>
        <v>0</v>
      </c>
      <c r="N218" s="28">
        <f t="shared" si="73"/>
        <v>0</v>
      </c>
      <c r="O218" s="29">
        <f t="shared" si="74"/>
        <v>0</v>
      </c>
      <c r="P218" s="30" t="s">
        <v>57</v>
      </c>
      <c r="Q218" s="19"/>
      <c r="R218" s="102">
        <f t="shared" si="75"/>
        <v>0</v>
      </c>
      <c r="S218" s="183">
        <f t="shared" si="75"/>
        <v>0</v>
      </c>
      <c r="T218" s="239">
        <f t="shared" si="75"/>
        <v>0</v>
      </c>
      <c r="U218" s="183">
        <f t="shared" si="75"/>
        <v>0</v>
      </c>
      <c r="V218" s="183">
        <f t="shared" si="75"/>
        <v>0</v>
      </c>
      <c r="W218" s="183">
        <f t="shared" si="75"/>
        <v>0</v>
      </c>
      <c r="X218" s="183">
        <f t="shared" si="75"/>
        <v>0</v>
      </c>
      <c r="Y218" s="184">
        <f t="shared" si="75"/>
        <v>0</v>
      </c>
      <c r="AA218" s="180"/>
      <c r="AB218" s="24" t="s">
        <v>31</v>
      </c>
      <c r="AC218" s="100">
        <f t="shared" si="76"/>
        <v>0</v>
      </c>
      <c r="AD218" s="26">
        <f t="shared" si="70"/>
        <v>0</v>
      </c>
      <c r="AE218" s="181">
        <f t="shared" si="70"/>
        <v>0</v>
      </c>
      <c r="AF218" s="181">
        <f t="shared" si="70"/>
        <v>0</v>
      </c>
      <c r="AG218" s="181">
        <f t="shared" si="70"/>
        <v>0</v>
      </c>
      <c r="AH218" s="181">
        <f t="shared" si="70"/>
        <v>0</v>
      </c>
      <c r="AI218" s="181">
        <f t="shared" si="70"/>
        <v>0</v>
      </c>
      <c r="AJ218" s="181">
        <f t="shared" si="70"/>
        <v>0</v>
      </c>
      <c r="AK218" s="182">
        <f t="shared" si="70"/>
        <v>0</v>
      </c>
      <c r="AL218" s="28">
        <f t="shared" si="77"/>
        <v>0</v>
      </c>
      <c r="AM218" s="29">
        <f t="shared" si="78"/>
        <v>0</v>
      </c>
      <c r="AN218" s="30" t="s">
        <v>57</v>
      </c>
      <c r="AO218" s="19"/>
      <c r="AP218" s="283">
        <f t="shared" si="79"/>
        <v>0</v>
      </c>
      <c r="AQ218" s="239">
        <f t="shared" si="71"/>
        <v>0</v>
      </c>
      <c r="AR218" s="239">
        <f t="shared" si="71"/>
        <v>0</v>
      </c>
      <c r="AS218" s="183">
        <f t="shared" si="71"/>
        <v>0</v>
      </c>
      <c r="AT218" s="183">
        <f t="shared" si="71"/>
        <v>0</v>
      </c>
      <c r="AU218" s="183">
        <f t="shared" si="71"/>
        <v>0</v>
      </c>
      <c r="AV218" s="183">
        <f t="shared" si="71"/>
        <v>0</v>
      </c>
      <c r="AW218" s="184">
        <f t="shared" si="71"/>
        <v>0</v>
      </c>
    </row>
    <row r="219" spans="2:49" ht="24.95" customHeight="1">
      <c r="B219" s="93"/>
      <c r="D219" s="24" t="s">
        <v>33</v>
      </c>
      <c r="E219" s="25">
        <f t="shared" si="72"/>
        <v>0</v>
      </c>
      <c r="F219" s="26">
        <f t="shared" si="72"/>
        <v>0</v>
      </c>
      <c r="G219" s="181">
        <f t="shared" si="72"/>
        <v>0</v>
      </c>
      <c r="H219" s="181">
        <f t="shared" si="72"/>
        <v>0</v>
      </c>
      <c r="I219" s="26">
        <f t="shared" si="72"/>
        <v>0</v>
      </c>
      <c r="J219" s="181">
        <f t="shared" si="72"/>
        <v>0</v>
      </c>
      <c r="K219" s="181">
        <f t="shared" si="72"/>
        <v>0</v>
      </c>
      <c r="L219" s="181">
        <f t="shared" si="72"/>
        <v>0</v>
      </c>
      <c r="M219" s="182">
        <f t="shared" si="72"/>
        <v>0</v>
      </c>
      <c r="N219" s="28">
        <f t="shared" si="73"/>
        <v>0</v>
      </c>
      <c r="O219" s="29">
        <f t="shared" si="74"/>
        <v>0</v>
      </c>
      <c r="P219" s="30" t="s">
        <v>59</v>
      </c>
      <c r="Q219" s="19"/>
      <c r="R219" s="283">
        <f t="shared" si="75"/>
        <v>0</v>
      </c>
      <c r="S219" s="183">
        <f t="shared" si="75"/>
        <v>0</v>
      </c>
      <c r="T219" s="239">
        <f t="shared" si="75"/>
        <v>0</v>
      </c>
      <c r="U219" s="183">
        <f t="shared" si="75"/>
        <v>0</v>
      </c>
      <c r="V219" s="183">
        <f t="shared" si="75"/>
        <v>0</v>
      </c>
      <c r="W219" s="239">
        <f t="shared" si="75"/>
        <v>0</v>
      </c>
      <c r="X219" s="183">
        <f t="shared" si="75"/>
        <v>0</v>
      </c>
      <c r="Y219" s="184">
        <f t="shared" si="75"/>
        <v>0</v>
      </c>
      <c r="AA219" s="180"/>
      <c r="AB219" s="24" t="s">
        <v>33</v>
      </c>
      <c r="AC219" s="25">
        <f t="shared" si="76"/>
        <v>0</v>
      </c>
      <c r="AD219" s="26">
        <f t="shared" si="70"/>
        <v>0</v>
      </c>
      <c r="AE219" s="181">
        <f t="shared" si="70"/>
        <v>0</v>
      </c>
      <c r="AF219" s="181">
        <f t="shared" si="70"/>
        <v>0</v>
      </c>
      <c r="AG219" s="26">
        <f t="shared" si="70"/>
        <v>0</v>
      </c>
      <c r="AH219" s="181">
        <f t="shared" si="70"/>
        <v>0</v>
      </c>
      <c r="AI219" s="181">
        <f t="shared" si="70"/>
        <v>0</v>
      </c>
      <c r="AJ219" s="181">
        <f t="shared" si="70"/>
        <v>0</v>
      </c>
      <c r="AK219" s="182">
        <f t="shared" si="70"/>
        <v>0</v>
      </c>
      <c r="AL219" s="28">
        <f t="shared" si="77"/>
        <v>0</v>
      </c>
      <c r="AM219" s="29">
        <f t="shared" si="78"/>
        <v>0</v>
      </c>
      <c r="AN219" s="30" t="s">
        <v>59</v>
      </c>
      <c r="AO219" s="19"/>
      <c r="AP219" s="283">
        <f t="shared" si="79"/>
        <v>0</v>
      </c>
      <c r="AQ219" s="183">
        <f t="shared" si="71"/>
        <v>0</v>
      </c>
      <c r="AR219" s="239">
        <f t="shared" si="71"/>
        <v>0</v>
      </c>
      <c r="AS219" s="239">
        <f t="shared" si="71"/>
        <v>0</v>
      </c>
      <c r="AT219" s="183">
        <f t="shared" si="71"/>
        <v>0</v>
      </c>
      <c r="AU219" s="239">
        <f t="shared" si="71"/>
        <v>0</v>
      </c>
      <c r="AV219" s="183">
        <f t="shared" si="71"/>
        <v>0</v>
      </c>
      <c r="AW219" s="184">
        <f t="shared" si="71"/>
        <v>0</v>
      </c>
    </row>
    <row r="220" spans="2:49" ht="24.95" customHeight="1">
      <c r="B220" s="93"/>
      <c r="D220" s="24" t="s">
        <v>35</v>
      </c>
      <c r="E220" s="100">
        <f t="shared" si="72"/>
        <v>0</v>
      </c>
      <c r="F220" s="26">
        <f t="shared" si="72"/>
        <v>0</v>
      </c>
      <c r="G220" s="181">
        <f t="shared" si="72"/>
        <v>0</v>
      </c>
      <c r="H220" s="181">
        <f t="shared" si="72"/>
        <v>0</v>
      </c>
      <c r="I220" s="181">
        <f t="shared" si="72"/>
        <v>0</v>
      </c>
      <c r="J220" s="181">
        <f t="shared" si="72"/>
        <v>0</v>
      </c>
      <c r="K220" s="26">
        <f t="shared" si="72"/>
        <v>0</v>
      </c>
      <c r="L220" s="181">
        <f t="shared" si="72"/>
        <v>0</v>
      </c>
      <c r="M220" s="182">
        <f t="shared" si="72"/>
        <v>0</v>
      </c>
      <c r="N220" s="28">
        <f t="shared" si="73"/>
        <v>0</v>
      </c>
      <c r="O220" s="29">
        <f t="shared" si="74"/>
        <v>0</v>
      </c>
      <c r="P220" s="30" t="s">
        <v>36</v>
      </c>
      <c r="Q220" s="19"/>
      <c r="R220" s="102">
        <f t="shared" si="75"/>
        <v>0</v>
      </c>
      <c r="S220" s="183">
        <f t="shared" si="75"/>
        <v>0</v>
      </c>
      <c r="T220" s="239">
        <f t="shared" si="75"/>
        <v>0</v>
      </c>
      <c r="U220" s="183">
        <f t="shared" si="75"/>
        <v>0</v>
      </c>
      <c r="V220" s="183">
        <f t="shared" si="75"/>
        <v>0</v>
      </c>
      <c r="W220" s="183">
        <f t="shared" si="75"/>
        <v>0</v>
      </c>
      <c r="X220" s="183">
        <f t="shared" si="75"/>
        <v>0</v>
      </c>
      <c r="Y220" s="184">
        <f t="shared" si="75"/>
        <v>0</v>
      </c>
      <c r="AA220" s="180"/>
      <c r="AB220" s="24" t="s">
        <v>35</v>
      </c>
      <c r="AC220" s="100">
        <f t="shared" si="76"/>
        <v>0</v>
      </c>
      <c r="AD220" s="26">
        <f t="shared" si="70"/>
        <v>0</v>
      </c>
      <c r="AE220" s="181">
        <f t="shared" si="70"/>
        <v>0</v>
      </c>
      <c r="AF220" s="181">
        <f t="shared" si="70"/>
        <v>0</v>
      </c>
      <c r="AG220" s="181">
        <f t="shared" si="70"/>
        <v>0</v>
      </c>
      <c r="AH220" s="181">
        <f t="shared" si="70"/>
        <v>0</v>
      </c>
      <c r="AI220" s="26">
        <f t="shared" si="70"/>
        <v>0</v>
      </c>
      <c r="AJ220" s="181">
        <f t="shared" si="70"/>
        <v>0</v>
      </c>
      <c r="AK220" s="182">
        <f t="shared" si="70"/>
        <v>0</v>
      </c>
      <c r="AL220" s="28">
        <f t="shared" si="77"/>
        <v>0</v>
      </c>
      <c r="AM220" s="29">
        <f t="shared" si="78"/>
        <v>0</v>
      </c>
      <c r="AN220" s="30" t="s">
        <v>36</v>
      </c>
      <c r="AO220" s="19"/>
      <c r="AP220" s="102">
        <f t="shared" si="79"/>
        <v>0</v>
      </c>
      <c r="AQ220" s="183">
        <f t="shared" si="71"/>
        <v>0</v>
      </c>
      <c r="AR220" s="239">
        <f t="shared" si="71"/>
        <v>0</v>
      </c>
      <c r="AS220" s="183">
        <f t="shared" si="71"/>
        <v>0</v>
      </c>
      <c r="AT220" s="183">
        <f t="shared" si="71"/>
        <v>0</v>
      </c>
      <c r="AU220" s="183">
        <f t="shared" si="71"/>
        <v>0</v>
      </c>
      <c r="AV220" s="183">
        <f t="shared" si="71"/>
        <v>0</v>
      </c>
      <c r="AW220" s="184">
        <f t="shared" si="71"/>
        <v>0</v>
      </c>
    </row>
    <row r="221" spans="2:49" ht="24.95" customHeight="1">
      <c r="B221" s="93"/>
      <c r="D221" s="34" t="s">
        <v>37</v>
      </c>
      <c r="E221" s="25">
        <f t="shared" si="72"/>
        <v>0</v>
      </c>
      <c r="F221" s="26">
        <f t="shared" si="72"/>
        <v>0</v>
      </c>
      <c r="G221" s="181">
        <f t="shared" si="72"/>
        <v>0</v>
      </c>
      <c r="H221" s="181">
        <f t="shared" si="72"/>
        <v>0</v>
      </c>
      <c r="I221" s="181">
        <f t="shared" si="72"/>
        <v>0</v>
      </c>
      <c r="J221" s="181">
        <f t="shared" si="72"/>
        <v>0</v>
      </c>
      <c r="K221" s="181">
        <f t="shared" si="72"/>
        <v>0</v>
      </c>
      <c r="L221" s="181">
        <f t="shared" si="72"/>
        <v>0</v>
      </c>
      <c r="M221" s="182">
        <f t="shared" si="72"/>
        <v>0</v>
      </c>
      <c r="N221" s="35">
        <f t="shared" si="73"/>
        <v>0</v>
      </c>
      <c r="O221" s="29">
        <f t="shared" si="74"/>
        <v>0</v>
      </c>
      <c r="P221" s="30" t="s">
        <v>50</v>
      </c>
      <c r="Q221" s="19"/>
      <c r="R221" s="102">
        <f t="shared" si="75"/>
        <v>0</v>
      </c>
      <c r="S221" s="183">
        <f t="shared" si="75"/>
        <v>0</v>
      </c>
      <c r="T221" s="239">
        <f t="shared" si="75"/>
        <v>0</v>
      </c>
      <c r="U221" s="183">
        <f t="shared" si="75"/>
        <v>0</v>
      </c>
      <c r="V221" s="183">
        <f t="shared" si="75"/>
        <v>0</v>
      </c>
      <c r="W221" s="183">
        <f t="shared" si="75"/>
        <v>0</v>
      </c>
      <c r="X221" s="183">
        <f t="shared" si="75"/>
        <v>0</v>
      </c>
      <c r="Y221" s="184">
        <f t="shared" si="75"/>
        <v>0</v>
      </c>
      <c r="AA221" s="180"/>
      <c r="AB221" s="34" t="s">
        <v>37</v>
      </c>
      <c r="AC221" s="25">
        <f t="shared" si="76"/>
        <v>0</v>
      </c>
      <c r="AD221" s="26">
        <f t="shared" si="70"/>
        <v>0</v>
      </c>
      <c r="AE221" s="181">
        <f t="shared" si="70"/>
        <v>0</v>
      </c>
      <c r="AF221" s="181">
        <f t="shared" si="70"/>
        <v>0</v>
      </c>
      <c r="AG221" s="181">
        <f t="shared" si="70"/>
        <v>0</v>
      </c>
      <c r="AH221" s="181">
        <f t="shared" si="70"/>
        <v>0</v>
      </c>
      <c r="AI221" s="181">
        <f t="shared" si="70"/>
        <v>0</v>
      </c>
      <c r="AJ221" s="181">
        <f t="shared" si="70"/>
        <v>0</v>
      </c>
      <c r="AK221" s="182">
        <f t="shared" si="70"/>
        <v>0</v>
      </c>
      <c r="AL221" s="35">
        <f t="shared" si="77"/>
        <v>0</v>
      </c>
      <c r="AM221" s="29">
        <f t="shared" si="78"/>
        <v>0</v>
      </c>
      <c r="AN221" s="30" t="s">
        <v>50</v>
      </c>
      <c r="AO221" s="19"/>
      <c r="AP221" s="102">
        <f t="shared" si="79"/>
        <v>0</v>
      </c>
      <c r="AQ221" s="183">
        <f t="shared" si="71"/>
        <v>0</v>
      </c>
      <c r="AR221" s="239">
        <f t="shared" si="71"/>
        <v>0</v>
      </c>
      <c r="AS221" s="183">
        <f t="shared" si="71"/>
        <v>0</v>
      </c>
      <c r="AT221" s="183">
        <f t="shared" si="71"/>
        <v>0</v>
      </c>
      <c r="AU221" s="183">
        <f t="shared" si="71"/>
        <v>0</v>
      </c>
      <c r="AV221" s="183">
        <f t="shared" si="71"/>
        <v>0</v>
      </c>
      <c r="AW221" s="184">
        <f t="shared" si="71"/>
        <v>0</v>
      </c>
    </row>
    <row r="222" spans="2:49" ht="24.95" customHeight="1" thickBot="1">
      <c r="B222" s="93"/>
      <c r="D222" s="36" t="s">
        <v>38</v>
      </c>
      <c r="E222" s="104">
        <f t="shared" si="72"/>
        <v>0</v>
      </c>
      <c r="F222" s="38">
        <f t="shared" si="72"/>
        <v>0</v>
      </c>
      <c r="G222" s="185">
        <f t="shared" si="72"/>
        <v>0</v>
      </c>
      <c r="H222" s="185">
        <f t="shared" si="72"/>
        <v>0</v>
      </c>
      <c r="I222" s="185">
        <f t="shared" si="72"/>
        <v>0</v>
      </c>
      <c r="J222" s="185">
        <f t="shared" si="72"/>
        <v>0</v>
      </c>
      <c r="K222" s="185">
        <f t="shared" si="72"/>
        <v>0</v>
      </c>
      <c r="L222" s="185">
        <f t="shared" si="72"/>
        <v>0</v>
      </c>
      <c r="M222" s="186">
        <f t="shared" si="72"/>
        <v>0</v>
      </c>
      <c r="N222" s="40">
        <f t="shared" si="73"/>
        <v>0</v>
      </c>
      <c r="O222" s="41">
        <f t="shared" si="74"/>
        <v>0</v>
      </c>
      <c r="P222" s="42" t="s">
        <v>39</v>
      </c>
      <c r="Q222" s="19"/>
      <c r="R222" s="106">
        <f t="shared" si="75"/>
        <v>0</v>
      </c>
      <c r="S222" s="187">
        <f t="shared" si="75"/>
        <v>0</v>
      </c>
      <c r="T222" s="284">
        <f t="shared" si="75"/>
        <v>0</v>
      </c>
      <c r="U222" s="187">
        <f t="shared" si="75"/>
        <v>0</v>
      </c>
      <c r="V222" s="187">
        <f t="shared" si="75"/>
        <v>0</v>
      </c>
      <c r="W222" s="284">
        <f t="shared" si="75"/>
        <v>0</v>
      </c>
      <c r="X222" s="187">
        <f t="shared" si="75"/>
        <v>0</v>
      </c>
      <c r="Y222" s="188">
        <f t="shared" si="75"/>
        <v>0</v>
      </c>
      <c r="AA222" s="180"/>
      <c r="AB222" s="36" t="s">
        <v>38</v>
      </c>
      <c r="AC222" s="104">
        <f t="shared" si="76"/>
        <v>0</v>
      </c>
      <c r="AD222" s="38">
        <f t="shared" si="70"/>
        <v>0</v>
      </c>
      <c r="AE222" s="185">
        <f t="shared" si="70"/>
        <v>0</v>
      </c>
      <c r="AF222" s="185">
        <f t="shared" si="70"/>
        <v>0</v>
      </c>
      <c r="AG222" s="185">
        <f t="shared" si="70"/>
        <v>0</v>
      </c>
      <c r="AH222" s="185">
        <f t="shared" si="70"/>
        <v>0</v>
      </c>
      <c r="AI222" s="185">
        <f t="shared" si="70"/>
        <v>0</v>
      </c>
      <c r="AJ222" s="185">
        <f t="shared" si="70"/>
        <v>0</v>
      </c>
      <c r="AK222" s="186">
        <f t="shared" si="70"/>
        <v>0</v>
      </c>
      <c r="AL222" s="40">
        <f t="shared" si="77"/>
        <v>0</v>
      </c>
      <c r="AM222" s="41">
        <f t="shared" si="78"/>
        <v>0</v>
      </c>
      <c r="AN222" s="42" t="s">
        <v>39</v>
      </c>
      <c r="AO222" s="19"/>
      <c r="AP222" s="106">
        <f t="shared" si="79"/>
        <v>0</v>
      </c>
      <c r="AQ222" s="187">
        <f t="shared" si="71"/>
        <v>0</v>
      </c>
      <c r="AR222" s="284">
        <f t="shared" si="71"/>
        <v>0</v>
      </c>
      <c r="AS222" s="187">
        <f t="shared" si="71"/>
        <v>0</v>
      </c>
      <c r="AT222" s="284">
        <f t="shared" si="71"/>
        <v>0</v>
      </c>
      <c r="AU222" s="284">
        <f t="shared" si="71"/>
        <v>0</v>
      </c>
      <c r="AV222" s="187">
        <f t="shared" si="71"/>
        <v>0</v>
      </c>
      <c r="AW222" s="188">
        <f t="shared" si="71"/>
        <v>0</v>
      </c>
    </row>
    <row r="223" spans="2:49" ht="24.95" customHeight="1" thickBot="1">
      <c r="B223" s="93"/>
      <c r="D223" s="108" t="s">
        <v>40</v>
      </c>
      <c r="E223" s="109">
        <f t="shared" ref="E223:M223" si="80">SUM(E213:E222)</f>
        <v>0</v>
      </c>
      <c r="F223" s="109">
        <f t="shared" si="80"/>
        <v>0</v>
      </c>
      <c r="G223" s="109">
        <f t="shared" si="80"/>
        <v>0</v>
      </c>
      <c r="H223" s="109">
        <f t="shared" si="80"/>
        <v>0</v>
      </c>
      <c r="I223" s="109">
        <f t="shared" si="80"/>
        <v>0</v>
      </c>
      <c r="J223" s="109">
        <f t="shared" si="80"/>
        <v>0</v>
      </c>
      <c r="K223" s="109">
        <f t="shared" si="80"/>
        <v>0</v>
      </c>
      <c r="L223" s="109">
        <f t="shared" si="80"/>
        <v>0</v>
      </c>
      <c r="M223" s="109">
        <f t="shared" si="80"/>
        <v>0</v>
      </c>
      <c r="N223" s="109">
        <f>SUM(N213:N222)</f>
        <v>0</v>
      </c>
      <c r="O223" s="110">
        <f>SUM(O213:O222)/9</f>
        <v>0</v>
      </c>
      <c r="P223" s="108" t="s">
        <v>40</v>
      </c>
      <c r="Q223" s="19"/>
      <c r="R223" s="111">
        <f t="shared" ref="R223:Y223" si="81">SUM(R213:R222)</f>
        <v>0</v>
      </c>
      <c r="S223" s="111">
        <f t="shared" si="81"/>
        <v>0</v>
      </c>
      <c r="T223" s="111">
        <f t="shared" si="81"/>
        <v>0</v>
      </c>
      <c r="U223" s="111">
        <f t="shared" si="81"/>
        <v>0</v>
      </c>
      <c r="V223" s="111">
        <f t="shared" si="81"/>
        <v>0</v>
      </c>
      <c r="W223" s="111">
        <f t="shared" si="81"/>
        <v>0</v>
      </c>
      <c r="X223" s="111">
        <f t="shared" si="81"/>
        <v>0</v>
      </c>
      <c r="Y223" s="111">
        <f t="shared" si="81"/>
        <v>0</v>
      </c>
      <c r="AA223" s="180"/>
      <c r="AB223" s="189" t="s">
        <v>40</v>
      </c>
      <c r="AC223" s="190">
        <f t="shared" ref="AC223:AK223" si="82">SUM(AC213:AC222)</f>
        <v>0</v>
      </c>
      <c r="AD223" s="190">
        <f t="shared" si="82"/>
        <v>0</v>
      </c>
      <c r="AE223" s="190">
        <f t="shared" si="82"/>
        <v>0</v>
      </c>
      <c r="AF223" s="190">
        <f t="shared" si="82"/>
        <v>0</v>
      </c>
      <c r="AG223" s="190">
        <f t="shared" si="82"/>
        <v>0</v>
      </c>
      <c r="AH223" s="190">
        <f t="shared" si="82"/>
        <v>0</v>
      </c>
      <c r="AI223" s="190">
        <f t="shared" si="82"/>
        <v>0</v>
      </c>
      <c r="AJ223" s="190">
        <f t="shared" si="82"/>
        <v>0</v>
      </c>
      <c r="AK223" s="190">
        <f t="shared" si="82"/>
        <v>0</v>
      </c>
      <c r="AL223" s="190">
        <f>SUM(AL213:AL222)</f>
        <v>0</v>
      </c>
      <c r="AM223" s="191">
        <f>SUM(AM213:AM222)/10</f>
        <v>0</v>
      </c>
      <c r="AN223" s="189" t="s">
        <v>40</v>
      </c>
      <c r="AO223" s="19"/>
      <c r="AP223" s="192">
        <f t="shared" ref="AP223:AW223" si="83">SUM(AP213:AP222)</f>
        <v>0</v>
      </c>
      <c r="AQ223" s="192">
        <f t="shared" si="83"/>
        <v>0</v>
      </c>
      <c r="AR223" s="192">
        <f t="shared" si="83"/>
        <v>0</v>
      </c>
      <c r="AS223" s="192">
        <f t="shared" si="83"/>
        <v>0</v>
      </c>
      <c r="AT223" s="192">
        <f t="shared" si="83"/>
        <v>0</v>
      </c>
      <c r="AU223" s="192">
        <f t="shared" si="83"/>
        <v>0</v>
      </c>
      <c r="AV223" s="192">
        <f t="shared" si="83"/>
        <v>0</v>
      </c>
      <c r="AW223" s="192">
        <f t="shared" si="83"/>
        <v>0</v>
      </c>
    </row>
    <row r="224" spans="2:49" ht="24.95" customHeight="1" thickBot="1">
      <c r="B224" s="112"/>
      <c r="D224" s="113" t="s">
        <v>41</v>
      </c>
      <c r="E224" s="114" t="e">
        <f>E223/N223*100</f>
        <v>#DIV/0!</v>
      </c>
      <c r="F224" s="114" t="e">
        <f>F223/N223*100</f>
        <v>#DIV/0!</v>
      </c>
      <c r="G224" s="114" t="e">
        <f>G223/N223*100</f>
        <v>#DIV/0!</v>
      </c>
      <c r="H224" s="114" t="e">
        <f>H223/N223*100</f>
        <v>#DIV/0!</v>
      </c>
      <c r="I224" s="114" t="e">
        <f>I223/N223*100</f>
        <v>#DIV/0!</v>
      </c>
      <c r="J224" s="114" t="e">
        <f>J223/N223*100</f>
        <v>#DIV/0!</v>
      </c>
      <c r="K224" s="114" t="e">
        <f>K223/N223*100</f>
        <v>#DIV/0!</v>
      </c>
      <c r="L224" s="114" t="e">
        <f>L223/N223*100</f>
        <v>#DIV/0!</v>
      </c>
      <c r="M224" s="114" t="e">
        <f>M223/N223*100</f>
        <v>#DIV/0!</v>
      </c>
      <c r="N224" s="114" t="e">
        <f>SUM(E224:M224)</f>
        <v>#DIV/0!</v>
      </c>
      <c r="O224" s="54"/>
      <c r="P224" s="113" t="s">
        <v>41</v>
      </c>
      <c r="Q224" s="55"/>
      <c r="R224" s="114" t="e">
        <f>R223/N223*100</f>
        <v>#DIV/0!</v>
      </c>
      <c r="S224" s="114" t="e">
        <f>S223/N223*100</f>
        <v>#DIV/0!</v>
      </c>
      <c r="T224" s="114" t="e">
        <f>T223/N223*100</f>
        <v>#DIV/0!</v>
      </c>
      <c r="U224" s="114" t="e">
        <f>U223/N223*100</f>
        <v>#DIV/0!</v>
      </c>
      <c r="V224" s="114" t="e">
        <f>V223/N223*100</f>
        <v>#DIV/0!</v>
      </c>
      <c r="W224" s="114" t="e">
        <f>W223/N223*100</f>
        <v>#DIV/0!</v>
      </c>
      <c r="X224" s="114" t="e">
        <f>X223/N223*100</f>
        <v>#DIV/0!</v>
      </c>
      <c r="Y224" s="114" t="e">
        <f>Y223/N223*100</f>
        <v>#DIV/0!</v>
      </c>
      <c r="AA224" s="193"/>
      <c r="AB224" s="194" t="s">
        <v>41</v>
      </c>
      <c r="AC224" s="195" t="e">
        <f>AC223/AL223*100</f>
        <v>#DIV/0!</v>
      </c>
      <c r="AD224" s="195" t="e">
        <f>AD223/AL223*100</f>
        <v>#DIV/0!</v>
      </c>
      <c r="AE224" s="195" t="e">
        <f>AE223/AL223*100</f>
        <v>#DIV/0!</v>
      </c>
      <c r="AF224" s="195" t="e">
        <f>AF223/AL223*100</f>
        <v>#DIV/0!</v>
      </c>
      <c r="AG224" s="195" t="e">
        <f>AG223/AL223*100</f>
        <v>#DIV/0!</v>
      </c>
      <c r="AH224" s="195" t="e">
        <f>AH223/AL223*100</f>
        <v>#DIV/0!</v>
      </c>
      <c r="AI224" s="195" t="e">
        <f>AI223/AL223*100</f>
        <v>#DIV/0!</v>
      </c>
      <c r="AJ224" s="195" t="e">
        <f>AJ223/AL223*100</f>
        <v>#DIV/0!</v>
      </c>
      <c r="AK224" s="195" t="e">
        <f>AK223/AL223*100</f>
        <v>#DIV/0!</v>
      </c>
      <c r="AL224" s="196" t="e">
        <f>SUM(AC224:AK224)</f>
        <v>#DIV/0!</v>
      </c>
      <c r="AM224" s="54"/>
      <c r="AN224" s="194" t="s">
        <v>41</v>
      </c>
      <c r="AO224" s="55"/>
      <c r="AP224" s="195" t="e">
        <f>AP223/AL223*100</f>
        <v>#DIV/0!</v>
      </c>
      <c r="AQ224" s="195" t="e">
        <f>AQ223/AL223*100</f>
        <v>#DIV/0!</v>
      </c>
      <c r="AR224" s="195" t="e">
        <f>AR223/AL223*100</f>
        <v>#DIV/0!</v>
      </c>
      <c r="AS224" s="195" t="e">
        <f>AS223/AL223*100</f>
        <v>#DIV/0!</v>
      </c>
      <c r="AT224" s="195" t="e">
        <f>AT223/AL223*100</f>
        <v>#DIV/0!</v>
      </c>
      <c r="AU224" s="195" t="e">
        <f>AU223/AL223*100</f>
        <v>#DIV/0!</v>
      </c>
      <c r="AV224" s="195" t="e">
        <f>AV223/AL223*100</f>
        <v>#DIV/0!</v>
      </c>
      <c r="AW224" s="195" t="e">
        <f>AW223/AL223*100</f>
        <v>#DIV/0!</v>
      </c>
    </row>
    <row r="225" spans="2:49" ht="24.95" customHeight="1" thickBot="1"/>
    <row r="226" spans="2:49" ht="120" customHeight="1" thickBot="1">
      <c r="B226" s="285" t="s">
        <v>108</v>
      </c>
      <c r="D226" s="286" t="s">
        <v>1</v>
      </c>
      <c r="E226" s="287" t="s">
        <v>2</v>
      </c>
      <c r="F226" s="287" t="s">
        <v>3</v>
      </c>
      <c r="G226" s="287" t="s">
        <v>4</v>
      </c>
      <c r="H226" s="287" t="s">
        <v>5</v>
      </c>
      <c r="I226" s="287" t="s">
        <v>6</v>
      </c>
      <c r="J226" s="287" t="s">
        <v>7</v>
      </c>
      <c r="K226" s="287" t="s">
        <v>8</v>
      </c>
      <c r="L226" s="287" t="s">
        <v>9</v>
      </c>
      <c r="M226" s="287" t="s">
        <v>10</v>
      </c>
      <c r="N226" s="288" t="s">
        <v>11</v>
      </c>
      <c r="O226" s="288" t="s">
        <v>12</v>
      </c>
      <c r="P226" s="286" t="s">
        <v>13</v>
      </c>
      <c r="Q226" s="289"/>
      <c r="R226" s="290" t="s">
        <v>14</v>
      </c>
      <c r="S226" s="290" t="s">
        <v>15</v>
      </c>
      <c r="T226" s="290" t="s">
        <v>16</v>
      </c>
      <c r="U226" s="290" t="s">
        <v>17</v>
      </c>
      <c r="V226" s="290" t="s">
        <v>18</v>
      </c>
      <c r="W226" s="290" t="s">
        <v>19</v>
      </c>
      <c r="X226" s="291" t="s">
        <v>20</v>
      </c>
      <c r="Y226" s="291" t="s">
        <v>21</v>
      </c>
      <c r="AA226" s="285" t="s">
        <v>109</v>
      </c>
      <c r="AB226" s="292" t="s">
        <v>1</v>
      </c>
      <c r="AC226" s="293" t="s">
        <v>2</v>
      </c>
      <c r="AD226" s="293" t="s">
        <v>3</v>
      </c>
      <c r="AE226" s="293" t="s">
        <v>4</v>
      </c>
      <c r="AF226" s="293" t="s">
        <v>5</v>
      </c>
      <c r="AG226" s="293" t="s">
        <v>6</v>
      </c>
      <c r="AH226" s="293" t="s">
        <v>7</v>
      </c>
      <c r="AI226" s="293" t="s">
        <v>8</v>
      </c>
      <c r="AJ226" s="293" t="s">
        <v>9</v>
      </c>
      <c r="AK226" s="293" t="s">
        <v>10</v>
      </c>
      <c r="AL226" s="294" t="s">
        <v>11</v>
      </c>
      <c r="AM226" s="294" t="s">
        <v>12</v>
      </c>
      <c r="AN226" s="292" t="s">
        <v>13</v>
      </c>
      <c r="AO226" s="7"/>
      <c r="AP226" s="295" t="s">
        <v>14</v>
      </c>
      <c r="AQ226" s="295" t="s">
        <v>15</v>
      </c>
      <c r="AR226" s="295" t="s">
        <v>16</v>
      </c>
      <c r="AS226" s="295" t="s">
        <v>17</v>
      </c>
      <c r="AT226" s="295" t="s">
        <v>18</v>
      </c>
      <c r="AU226" s="295" t="s">
        <v>19</v>
      </c>
      <c r="AV226" s="296" t="s">
        <v>20</v>
      </c>
      <c r="AW226" s="296" t="s">
        <v>21</v>
      </c>
    </row>
    <row r="227" spans="2:49" ht="24.95" customHeight="1">
      <c r="B227" s="297"/>
      <c r="D227" s="298" t="s">
        <v>22</v>
      </c>
      <c r="E227" s="299">
        <f>E45+E101+E157+E213</f>
        <v>5</v>
      </c>
      <c r="F227" s="300">
        <f t="shared" ref="F227:M227" si="84">F45+F101+F157+F213</f>
        <v>4</v>
      </c>
      <c r="G227" s="301">
        <f t="shared" si="84"/>
        <v>0</v>
      </c>
      <c r="H227" s="301">
        <f t="shared" si="84"/>
        <v>0</v>
      </c>
      <c r="I227" s="300">
        <f t="shared" si="84"/>
        <v>0</v>
      </c>
      <c r="J227" s="301">
        <f t="shared" si="84"/>
        <v>0</v>
      </c>
      <c r="K227" s="300">
        <f t="shared" si="84"/>
        <v>0</v>
      </c>
      <c r="L227" s="300">
        <f t="shared" si="84"/>
        <v>0</v>
      </c>
      <c r="M227" s="302">
        <f t="shared" si="84"/>
        <v>0</v>
      </c>
      <c r="N227" s="303">
        <f>SUM(E227:M227)</f>
        <v>9</v>
      </c>
      <c r="O227" s="304">
        <f>(O185+O199+O213)/3</f>
        <v>0</v>
      </c>
      <c r="P227" s="305" t="s">
        <v>52</v>
      </c>
      <c r="Q227" s="306"/>
      <c r="R227" s="299">
        <f>R45+R101+R157+R213</f>
        <v>5</v>
      </c>
      <c r="S227" s="300">
        <f t="shared" ref="S227:Y227" si="85">S45+S101+S157+S213</f>
        <v>0</v>
      </c>
      <c r="T227" s="300">
        <f t="shared" si="85"/>
        <v>4</v>
      </c>
      <c r="U227" s="301">
        <f t="shared" si="85"/>
        <v>0</v>
      </c>
      <c r="V227" s="300">
        <f t="shared" si="85"/>
        <v>0</v>
      </c>
      <c r="W227" s="301">
        <f t="shared" si="85"/>
        <v>0</v>
      </c>
      <c r="X227" s="301">
        <f t="shared" si="85"/>
        <v>0</v>
      </c>
      <c r="Y227" s="301">
        <f t="shared" si="85"/>
        <v>0</v>
      </c>
      <c r="AA227" s="297"/>
      <c r="AB227" s="12" t="s">
        <v>22</v>
      </c>
      <c r="AC227" s="13">
        <f>AC101+AC213</f>
        <v>5</v>
      </c>
      <c r="AD227" s="14">
        <f t="shared" ref="AD227:AK227" si="86">AD101+AD213</f>
        <v>4</v>
      </c>
      <c r="AE227" s="176">
        <f t="shared" si="86"/>
        <v>0</v>
      </c>
      <c r="AF227" s="176">
        <f t="shared" si="86"/>
        <v>0</v>
      </c>
      <c r="AG227" s="14">
        <f t="shared" si="86"/>
        <v>0</v>
      </c>
      <c r="AH227" s="176">
        <f t="shared" si="86"/>
        <v>0</v>
      </c>
      <c r="AI227" s="14">
        <f t="shared" si="86"/>
        <v>0</v>
      </c>
      <c r="AJ227" s="14">
        <f t="shared" si="86"/>
        <v>0</v>
      </c>
      <c r="AK227" s="15">
        <f t="shared" si="86"/>
        <v>0</v>
      </c>
      <c r="AL227" s="16">
        <f>SUM(AC227:AK227)</f>
        <v>9</v>
      </c>
      <c r="AM227" s="17">
        <f>(O171+O227)/2</f>
        <v>0</v>
      </c>
      <c r="AN227" s="18" t="s">
        <v>61</v>
      </c>
      <c r="AO227" s="19"/>
      <c r="AP227" s="13">
        <f>AP101+AP213</f>
        <v>5</v>
      </c>
      <c r="AQ227" s="14">
        <f t="shared" ref="AQ227:AW227" si="87">AQ101+AQ213</f>
        <v>0</v>
      </c>
      <c r="AR227" s="14">
        <f t="shared" si="87"/>
        <v>4</v>
      </c>
      <c r="AS227" s="176">
        <f t="shared" si="87"/>
        <v>0</v>
      </c>
      <c r="AT227" s="14">
        <f t="shared" si="87"/>
        <v>0</v>
      </c>
      <c r="AU227" s="176">
        <f t="shared" si="87"/>
        <v>0</v>
      </c>
      <c r="AV227" s="176">
        <f t="shared" si="87"/>
        <v>0</v>
      </c>
      <c r="AW227" s="176">
        <f t="shared" si="87"/>
        <v>0</v>
      </c>
    </row>
    <row r="228" spans="2:49" ht="24.95" customHeight="1">
      <c r="B228" s="297"/>
      <c r="D228" s="307" t="s">
        <v>23</v>
      </c>
      <c r="E228" s="308">
        <f t="shared" ref="E228:M236" si="88">E46+E102+E158+E214</f>
        <v>23</v>
      </c>
      <c r="F228" s="309">
        <f t="shared" si="88"/>
        <v>1</v>
      </c>
      <c r="G228" s="310">
        <f t="shared" si="88"/>
        <v>0</v>
      </c>
      <c r="H228" s="310">
        <f t="shared" si="88"/>
        <v>0</v>
      </c>
      <c r="I228" s="310">
        <f t="shared" si="88"/>
        <v>0</v>
      </c>
      <c r="J228" s="310">
        <f t="shared" si="88"/>
        <v>0</v>
      </c>
      <c r="K228" s="310">
        <f t="shared" si="88"/>
        <v>0</v>
      </c>
      <c r="L228" s="310">
        <f t="shared" si="88"/>
        <v>0</v>
      </c>
      <c r="M228" s="311">
        <f t="shared" si="88"/>
        <v>0</v>
      </c>
      <c r="N228" s="312">
        <f t="shared" ref="N228:N236" si="89">SUM(E228:M228)</f>
        <v>24</v>
      </c>
      <c r="O228" s="313">
        <f t="shared" ref="O228:O236" si="90">(O186+O200+O214)/3</f>
        <v>0</v>
      </c>
      <c r="P228" s="314" t="s">
        <v>53</v>
      </c>
      <c r="Q228" s="306"/>
      <c r="R228" s="308">
        <f t="shared" ref="R228:Y236" si="91">R46+R102+R158+R214</f>
        <v>22</v>
      </c>
      <c r="S228" s="309">
        <f t="shared" si="91"/>
        <v>1</v>
      </c>
      <c r="T228" s="309">
        <f t="shared" si="91"/>
        <v>1</v>
      </c>
      <c r="U228" s="310">
        <f t="shared" si="91"/>
        <v>0</v>
      </c>
      <c r="V228" s="310">
        <f t="shared" si="91"/>
        <v>0</v>
      </c>
      <c r="W228" s="310">
        <f t="shared" si="91"/>
        <v>0</v>
      </c>
      <c r="X228" s="310">
        <f t="shared" si="91"/>
        <v>0</v>
      </c>
      <c r="Y228" s="310">
        <f t="shared" si="91"/>
        <v>0</v>
      </c>
      <c r="AA228" s="297"/>
      <c r="AB228" s="24" t="s">
        <v>23</v>
      </c>
      <c r="AC228" s="25">
        <f t="shared" ref="AC228:AK236" si="92">AC102+AC214</f>
        <v>23</v>
      </c>
      <c r="AD228" s="26">
        <f t="shared" si="92"/>
        <v>1</v>
      </c>
      <c r="AE228" s="181">
        <f t="shared" si="92"/>
        <v>0</v>
      </c>
      <c r="AF228" s="181">
        <f t="shared" si="92"/>
        <v>0</v>
      </c>
      <c r="AG228" s="181">
        <f t="shared" si="92"/>
        <v>0</v>
      </c>
      <c r="AH228" s="181">
        <f t="shared" si="92"/>
        <v>0</v>
      </c>
      <c r="AI228" s="181">
        <f t="shared" si="92"/>
        <v>0</v>
      </c>
      <c r="AJ228" s="181">
        <f t="shared" si="92"/>
        <v>0</v>
      </c>
      <c r="AK228" s="182">
        <f t="shared" si="92"/>
        <v>0</v>
      </c>
      <c r="AL228" s="28">
        <f t="shared" ref="AL228:AL236" si="93">SUM(AC228:AK228)</f>
        <v>24</v>
      </c>
      <c r="AM228" s="29">
        <f t="shared" ref="AM228:AM236" si="94">(O172+O228)/2</f>
        <v>0</v>
      </c>
      <c r="AN228" s="30" t="s">
        <v>53</v>
      </c>
      <c r="AO228" s="19"/>
      <c r="AP228" s="25">
        <f t="shared" ref="AP228:AW236" si="95">AP102+AP214</f>
        <v>22</v>
      </c>
      <c r="AQ228" s="26">
        <f t="shared" si="95"/>
        <v>1</v>
      </c>
      <c r="AR228" s="26">
        <f t="shared" si="95"/>
        <v>1</v>
      </c>
      <c r="AS228" s="181">
        <f t="shared" si="95"/>
        <v>0</v>
      </c>
      <c r="AT228" s="181">
        <f t="shared" si="95"/>
        <v>0</v>
      </c>
      <c r="AU228" s="181">
        <f t="shared" si="95"/>
        <v>0</v>
      </c>
      <c r="AV228" s="181">
        <f t="shared" si="95"/>
        <v>0</v>
      </c>
      <c r="AW228" s="181">
        <f t="shared" si="95"/>
        <v>0</v>
      </c>
    </row>
    <row r="229" spans="2:49" ht="24.95" customHeight="1">
      <c r="B229" s="297"/>
      <c r="D229" s="307" t="s">
        <v>25</v>
      </c>
      <c r="E229" s="308">
        <f t="shared" si="88"/>
        <v>2</v>
      </c>
      <c r="F229" s="309">
        <f t="shared" si="88"/>
        <v>0</v>
      </c>
      <c r="G229" s="310">
        <f t="shared" si="88"/>
        <v>0</v>
      </c>
      <c r="H229" s="310">
        <f t="shared" si="88"/>
        <v>0</v>
      </c>
      <c r="I229" s="310">
        <f t="shared" si="88"/>
        <v>0</v>
      </c>
      <c r="J229" s="310">
        <f t="shared" si="88"/>
        <v>0</v>
      </c>
      <c r="K229" s="310">
        <f t="shared" si="88"/>
        <v>0</v>
      </c>
      <c r="L229" s="310">
        <f t="shared" si="88"/>
        <v>0</v>
      </c>
      <c r="M229" s="311">
        <f t="shared" si="88"/>
        <v>0</v>
      </c>
      <c r="N229" s="312">
        <f t="shared" si="89"/>
        <v>2</v>
      </c>
      <c r="O229" s="313">
        <f t="shared" si="90"/>
        <v>0</v>
      </c>
      <c r="P229" s="314" t="s">
        <v>54</v>
      </c>
      <c r="Q229" s="306"/>
      <c r="R229" s="308">
        <f t="shared" si="91"/>
        <v>1</v>
      </c>
      <c r="S229" s="309">
        <f t="shared" si="91"/>
        <v>1</v>
      </c>
      <c r="T229" s="309">
        <f t="shared" si="91"/>
        <v>0</v>
      </c>
      <c r="U229" s="310">
        <f t="shared" si="91"/>
        <v>0</v>
      </c>
      <c r="V229" s="310">
        <f t="shared" si="91"/>
        <v>0</v>
      </c>
      <c r="W229" s="310">
        <f t="shared" si="91"/>
        <v>0</v>
      </c>
      <c r="X229" s="310">
        <f t="shared" si="91"/>
        <v>0</v>
      </c>
      <c r="Y229" s="310">
        <f t="shared" si="91"/>
        <v>0</v>
      </c>
      <c r="AA229" s="297"/>
      <c r="AB229" s="24" t="s">
        <v>25</v>
      </c>
      <c r="AC229" s="25">
        <f t="shared" si="92"/>
        <v>2</v>
      </c>
      <c r="AD229" s="26">
        <f t="shared" si="92"/>
        <v>0</v>
      </c>
      <c r="AE229" s="181">
        <f t="shared" si="92"/>
        <v>0</v>
      </c>
      <c r="AF229" s="181">
        <f t="shared" si="92"/>
        <v>0</v>
      </c>
      <c r="AG229" s="181">
        <f t="shared" si="92"/>
        <v>0</v>
      </c>
      <c r="AH229" s="181">
        <f t="shared" si="92"/>
        <v>0</v>
      </c>
      <c r="AI229" s="181">
        <f t="shared" si="92"/>
        <v>0</v>
      </c>
      <c r="AJ229" s="181">
        <f t="shared" si="92"/>
        <v>0</v>
      </c>
      <c r="AK229" s="182">
        <f t="shared" si="92"/>
        <v>0</v>
      </c>
      <c r="AL229" s="28">
        <f t="shared" si="93"/>
        <v>2</v>
      </c>
      <c r="AM229" s="29">
        <f t="shared" si="94"/>
        <v>0</v>
      </c>
      <c r="AN229" s="30" t="s">
        <v>62</v>
      </c>
      <c r="AO229" s="19"/>
      <c r="AP229" s="25">
        <f t="shared" si="95"/>
        <v>1</v>
      </c>
      <c r="AQ229" s="26">
        <f t="shared" si="95"/>
        <v>1</v>
      </c>
      <c r="AR229" s="26">
        <f t="shared" si="95"/>
        <v>0</v>
      </c>
      <c r="AS229" s="181">
        <f t="shared" si="95"/>
        <v>0</v>
      </c>
      <c r="AT229" s="181">
        <f t="shared" si="95"/>
        <v>0</v>
      </c>
      <c r="AU229" s="181">
        <f t="shared" si="95"/>
        <v>0</v>
      </c>
      <c r="AV229" s="181">
        <f t="shared" si="95"/>
        <v>0</v>
      </c>
      <c r="AW229" s="181">
        <f t="shared" si="95"/>
        <v>0</v>
      </c>
    </row>
    <row r="230" spans="2:49" ht="24.95" customHeight="1">
      <c r="B230" s="297"/>
      <c r="D230" s="307" t="s">
        <v>27</v>
      </c>
      <c r="E230" s="308">
        <f t="shared" si="88"/>
        <v>21</v>
      </c>
      <c r="F230" s="309">
        <f t="shared" si="88"/>
        <v>31</v>
      </c>
      <c r="G230" s="310">
        <f t="shared" si="88"/>
        <v>0</v>
      </c>
      <c r="H230" s="310">
        <f t="shared" si="88"/>
        <v>0</v>
      </c>
      <c r="I230" s="310">
        <f t="shared" si="88"/>
        <v>0</v>
      </c>
      <c r="J230" s="310">
        <f t="shared" si="88"/>
        <v>2</v>
      </c>
      <c r="K230" s="310">
        <f t="shared" si="88"/>
        <v>0</v>
      </c>
      <c r="L230" s="310">
        <f t="shared" si="88"/>
        <v>0</v>
      </c>
      <c r="M230" s="311">
        <f t="shared" si="88"/>
        <v>0</v>
      </c>
      <c r="N230" s="312">
        <f t="shared" si="89"/>
        <v>54</v>
      </c>
      <c r="O230" s="313">
        <f t="shared" si="90"/>
        <v>0</v>
      </c>
      <c r="P230" s="314" t="s">
        <v>55</v>
      </c>
      <c r="Q230" s="306"/>
      <c r="R230" s="308">
        <f t="shared" si="91"/>
        <v>22</v>
      </c>
      <c r="S230" s="309">
        <f t="shared" si="91"/>
        <v>0</v>
      </c>
      <c r="T230" s="309">
        <f t="shared" si="91"/>
        <v>30</v>
      </c>
      <c r="U230" s="310">
        <f t="shared" si="91"/>
        <v>0</v>
      </c>
      <c r="V230" s="309">
        <f t="shared" si="91"/>
        <v>2</v>
      </c>
      <c r="W230" s="310">
        <f t="shared" si="91"/>
        <v>0</v>
      </c>
      <c r="X230" s="310">
        <f t="shared" si="91"/>
        <v>0</v>
      </c>
      <c r="Y230" s="310">
        <f t="shared" si="91"/>
        <v>0</v>
      </c>
      <c r="AA230" s="297"/>
      <c r="AB230" s="24" t="s">
        <v>27</v>
      </c>
      <c r="AC230" s="25">
        <f t="shared" si="92"/>
        <v>21</v>
      </c>
      <c r="AD230" s="26">
        <f t="shared" si="92"/>
        <v>31</v>
      </c>
      <c r="AE230" s="181">
        <f t="shared" si="92"/>
        <v>0</v>
      </c>
      <c r="AF230" s="181">
        <f t="shared" si="92"/>
        <v>0</v>
      </c>
      <c r="AG230" s="26">
        <f>AG104+AG216</f>
        <v>0</v>
      </c>
      <c r="AH230" s="181">
        <f t="shared" si="92"/>
        <v>2</v>
      </c>
      <c r="AI230" s="181">
        <f t="shared" si="92"/>
        <v>0</v>
      </c>
      <c r="AJ230" s="181">
        <f t="shared" si="92"/>
        <v>0</v>
      </c>
      <c r="AK230" s="182">
        <f t="shared" si="92"/>
        <v>0</v>
      </c>
      <c r="AL230" s="28">
        <f t="shared" si="93"/>
        <v>54</v>
      </c>
      <c r="AM230" s="29">
        <f t="shared" si="94"/>
        <v>0</v>
      </c>
      <c r="AN230" s="30" t="s">
        <v>55</v>
      </c>
      <c r="AO230" s="19"/>
      <c r="AP230" s="25">
        <f t="shared" si="95"/>
        <v>22</v>
      </c>
      <c r="AQ230" s="26">
        <f t="shared" si="95"/>
        <v>0</v>
      </c>
      <c r="AR230" s="26">
        <f t="shared" si="95"/>
        <v>30</v>
      </c>
      <c r="AS230" s="181">
        <f t="shared" si="95"/>
        <v>0</v>
      </c>
      <c r="AT230" s="26">
        <f t="shared" si="95"/>
        <v>2</v>
      </c>
      <c r="AU230" s="181">
        <f t="shared" si="95"/>
        <v>0</v>
      </c>
      <c r="AV230" s="181">
        <f t="shared" si="95"/>
        <v>0</v>
      </c>
      <c r="AW230" s="181">
        <f t="shared" si="95"/>
        <v>0</v>
      </c>
    </row>
    <row r="231" spans="2:49" ht="24.95" customHeight="1">
      <c r="B231" s="297"/>
      <c r="D231" s="307" t="s">
        <v>29</v>
      </c>
      <c r="E231" s="308">
        <f t="shared" si="88"/>
        <v>1</v>
      </c>
      <c r="F231" s="309">
        <f t="shared" si="88"/>
        <v>11</v>
      </c>
      <c r="G231" s="310">
        <f t="shared" si="88"/>
        <v>0</v>
      </c>
      <c r="H231" s="310">
        <f t="shared" si="88"/>
        <v>0</v>
      </c>
      <c r="I231" s="310">
        <f t="shared" si="88"/>
        <v>0</v>
      </c>
      <c r="J231" s="310">
        <f t="shared" si="88"/>
        <v>2</v>
      </c>
      <c r="K231" s="309">
        <f t="shared" si="88"/>
        <v>0</v>
      </c>
      <c r="L231" s="310">
        <f t="shared" si="88"/>
        <v>0</v>
      </c>
      <c r="M231" s="311">
        <f t="shared" si="88"/>
        <v>0</v>
      </c>
      <c r="N231" s="312">
        <f t="shared" si="89"/>
        <v>14</v>
      </c>
      <c r="O231" s="313">
        <f t="shared" si="90"/>
        <v>0</v>
      </c>
      <c r="P231" s="314" t="s">
        <v>56</v>
      </c>
      <c r="Q231" s="306"/>
      <c r="R231" s="308">
        <f t="shared" si="91"/>
        <v>3</v>
      </c>
      <c r="S231" s="310">
        <f t="shared" si="91"/>
        <v>0</v>
      </c>
      <c r="T231" s="309">
        <f t="shared" si="91"/>
        <v>11</v>
      </c>
      <c r="U231" s="310">
        <f t="shared" si="91"/>
        <v>0</v>
      </c>
      <c r="V231" s="310">
        <f t="shared" si="91"/>
        <v>0</v>
      </c>
      <c r="W231" s="310">
        <f t="shared" si="91"/>
        <v>0</v>
      </c>
      <c r="X231" s="310">
        <f t="shared" si="91"/>
        <v>0</v>
      </c>
      <c r="Y231" s="310">
        <f t="shared" si="91"/>
        <v>0</v>
      </c>
      <c r="AA231" s="297"/>
      <c r="AB231" s="24" t="s">
        <v>29</v>
      </c>
      <c r="AC231" s="25">
        <f t="shared" si="92"/>
        <v>1</v>
      </c>
      <c r="AD231" s="26">
        <f t="shared" si="92"/>
        <v>11</v>
      </c>
      <c r="AE231" s="181">
        <f t="shared" si="92"/>
        <v>0</v>
      </c>
      <c r="AF231" s="181">
        <f t="shared" si="92"/>
        <v>0</v>
      </c>
      <c r="AG231" s="181">
        <f t="shared" si="92"/>
        <v>0</v>
      </c>
      <c r="AH231" s="181">
        <f t="shared" si="92"/>
        <v>2</v>
      </c>
      <c r="AI231" s="26">
        <f t="shared" si="92"/>
        <v>0</v>
      </c>
      <c r="AJ231" s="181">
        <f t="shared" si="92"/>
        <v>0</v>
      </c>
      <c r="AK231" s="182">
        <f t="shared" si="92"/>
        <v>0</v>
      </c>
      <c r="AL231" s="28">
        <f t="shared" si="93"/>
        <v>14</v>
      </c>
      <c r="AM231" s="29">
        <f t="shared" si="94"/>
        <v>0</v>
      </c>
      <c r="AN231" s="30" t="s">
        <v>56</v>
      </c>
      <c r="AO231" s="19"/>
      <c r="AP231" s="25">
        <f t="shared" si="95"/>
        <v>3</v>
      </c>
      <c r="AQ231" s="181">
        <f t="shared" si="95"/>
        <v>0</v>
      </c>
      <c r="AR231" s="26">
        <f t="shared" si="95"/>
        <v>11</v>
      </c>
      <c r="AS231" s="181">
        <f t="shared" si="95"/>
        <v>0</v>
      </c>
      <c r="AT231" s="181">
        <f t="shared" si="95"/>
        <v>0</v>
      </c>
      <c r="AU231" s="181">
        <f t="shared" si="95"/>
        <v>0</v>
      </c>
      <c r="AV231" s="181">
        <f t="shared" si="95"/>
        <v>0</v>
      </c>
      <c r="AW231" s="181">
        <f t="shared" si="95"/>
        <v>0</v>
      </c>
    </row>
    <row r="232" spans="2:49" ht="24.95" customHeight="1">
      <c r="B232" s="297"/>
      <c r="D232" s="307" t="s">
        <v>31</v>
      </c>
      <c r="E232" s="315">
        <f t="shared" si="88"/>
        <v>0</v>
      </c>
      <c r="F232" s="309">
        <f t="shared" si="88"/>
        <v>65</v>
      </c>
      <c r="G232" s="310">
        <f t="shared" si="88"/>
        <v>0</v>
      </c>
      <c r="H232" s="310">
        <f t="shared" si="88"/>
        <v>0</v>
      </c>
      <c r="I232" s="310">
        <f t="shared" si="88"/>
        <v>0</v>
      </c>
      <c r="J232" s="310">
        <f t="shared" si="88"/>
        <v>0</v>
      </c>
      <c r="K232" s="309">
        <f t="shared" si="88"/>
        <v>0</v>
      </c>
      <c r="L232" s="310">
        <f t="shared" si="88"/>
        <v>0</v>
      </c>
      <c r="M232" s="311">
        <f t="shared" si="88"/>
        <v>0</v>
      </c>
      <c r="N232" s="312">
        <f t="shared" si="89"/>
        <v>65</v>
      </c>
      <c r="O232" s="313">
        <f t="shared" si="90"/>
        <v>0</v>
      </c>
      <c r="P232" s="314" t="s">
        <v>57</v>
      </c>
      <c r="Q232" s="306"/>
      <c r="R232" s="308">
        <f t="shared" si="91"/>
        <v>0</v>
      </c>
      <c r="S232" s="309">
        <f t="shared" si="91"/>
        <v>0</v>
      </c>
      <c r="T232" s="309">
        <f t="shared" si="91"/>
        <v>40</v>
      </c>
      <c r="U232" s="310">
        <f t="shared" si="91"/>
        <v>0</v>
      </c>
      <c r="V232" s="310">
        <f t="shared" si="91"/>
        <v>5</v>
      </c>
      <c r="W232" s="310">
        <f t="shared" si="91"/>
        <v>20</v>
      </c>
      <c r="X232" s="310">
        <f t="shared" si="91"/>
        <v>0</v>
      </c>
      <c r="Y232" s="310">
        <f t="shared" si="91"/>
        <v>0</v>
      </c>
      <c r="AA232" s="297"/>
      <c r="AB232" s="24" t="s">
        <v>31</v>
      </c>
      <c r="AC232" s="100">
        <f t="shared" si="92"/>
        <v>0</v>
      </c>
      <c r="AD232" s="26">
        <f t="shared" si="92"/>
        <v>65</v>
      </c>
      <c r="AE232" s="181">
        <f t="shared" si="92"/>
        <v>0</v>
      </c>
      <c r="AF232" s="181">
        <f t="shared" si="92"/>
        <v>0</v>
      </c>
      <c r="AG232" s="181">
        <f t="shared" si="92"/>
        <v>0</v>
      </c>
      <c r="AH232" s="181">
        <f t="shared" si="92"/>
        <v>0</v>
      </c>
      <c r="AI232" s="26">
        <f t="shared" si="92"/>
        <v>0</v>
      </c>
      <c r="AJ232" s="181">
        <f t="shared" si="92"/>
        <v>0</v>
      </c>
      <c r="AK232" s="182">
        <f t="shared" si="92"/>
        <v>0</v>
      </c>
      <c r="AL232" s="28">
        <f t="shared" si="93"/>
        <v>65</v>
      </c>
      <c r="AM232" s="29">
        <f t="shared" si="94"/>
        <v>0</v>
      </c>
      <c r="AN232" s="30" t="s">
        <v>57</v>
      </c>
      <c r="AO232" s="19"/>
      <c r="AP232" s="25">
        <f t="shared" si="95"/>
        <v>0</v>
      </c>
      <c r="AQ232" s="26">
        <f t="shared" si="95"/>
        <v>0</v>
      </c>
      <c r="AR232" s="26">
        <f t="shared" si="95"/>
        <v>40</v>
      </c>
      <c r="AS232" s="181">
        <f t="shared" si="95"/>
        <v>0</v>
      </c>
      <c r="AT232" s="181">
        <f t="shared" si="95"/>
        <v>5</v>
      </c>
      <c r="AU232" s="181">
        <f t="shared" si="95"/>
        <v>20</v>
      </c>
      <c r="AV232" s="181">
        <f t="shared" si="95"/>
        <v>0</v>
      </c>
      <c r="AW232" s="181">
        <f t="shared" si="95"/>
        <v>0</v>
      </c>
    </row>
    <row r="233" spans="2:49" ht="24.95" customHeight="1">
      <c r="B233" s="297"/>
      <c r="D233" s="307" t="s">
        <v>33</v>
      </c>
      <c r="E233" s="308">
        <f t="shared" si="88"/>
        <v>2</v>
      </c>
      <c r="F233" s="309">
        <f t="shared" si="88"/>
        <v>114</v>
      </c>
      <c r="G233" s="310">
        <f t="shared" si="88"/>
        <v>0</v>
      </c>
      <c r="H233" s="310">
        <f t="shared" si="88"/>
        <v>0</v>
      </c>
      <c r="I233" s="309">
        <f t="shared" si="88"/>
        <v>0</v>
      </c>
      <c r="J233" s="309">
        <f t="shared" si="88"/>
        <v>5</v>
      </c>
      <c r="K233" s="310">
        <f t="shared" si="88"/>
        <v>0</v>
      </c>
      <c r="L233" s="309">
        <f t="shared" si="88"/>
        <v>0</v>
      </c>
      <c r="M233" s="311">
        <f t="shared" si="88"/>
        <v>0</v>
      </c>
      <c r="N233" s="312">
        <f t="shared" si="89"/>
        <v>121</v>
      </c>
      <c r="O233" s="313">
        <f t="shared" si="90"/>
        <v>0</v>
      </c>
      <c r="P233" s="314" t="s">
        <v>59</v>
      </c>
      <c r="Q233" s="306"/>
      <c r="R233" s="308">
        <f t="shared" si="91"/>
        <v>4</v>
      </c>
      <c r="S233" s="309">
        <f t="shared" si="91"/>
        <v>0</v>
      </c>
      <c r="T233" s="309">
        <f t="shared" si="91"/>
        <v>55</v>
      </c>
      <c r="U233" s="309">
        <f t="shared" si="91"/>
        <v>0</v>
      </c>
      <c r="V233" s="309">
        <f t="shared" si="91"/>
        <v>5</v>
      </c>
      <c r="W233" s="309">
        <f t="shared" si="91"/>
        <v>55</v>
      </c>
      <c r="X233" s="310">
        <f t="shared" si="91"/>
        <v>2</v>
      </c>
      <c r="Y233" s="310">
        <f t="shared" si="91"/>
        <v>0</v>
      </c>
      <c r="AA233" s="297"/>
      <c r="AB233" s="24" t="s">
        <v>33</v>
      </c>
      <c r="AC233" s="25">
        <f t="shared" si="92"/>
        <v>2</v>
      </c>
      <c r="AD233" s="26">
        <f t="shared" si="92"/>
        <v>114</v>
      </c>
      <c r="AE233" s="181">
        <f t="shared" si="92"/>
        <v>0</v>
      </c>
      <c r="AF233" s="181">
        <f t="shared" si="92"/>
        <v>0</v>
      </c>
      <c r="AG233" s="26">
        <f t="shared" si="92"/>
        <v>0</v>
      </c>
      <c r="AH233" s="26">
        <f t="shared" si="92"/>
        <v>5</v>
      </c>
      <c r="AI233" s="181">
        <f t="shared" si="92"/>
        <v>0</v>
      </c>
      <c r="AJ233" s="26">
        <f t="shared" si="92"/>
        <v>0</v>
      </c>
      <c r="AK233" s="182">
        <f t="shared" si="92"/>
        <v>0</v>
      </c>
      <c r="AL233" s="28">
        <f t="shared" si="93"/>
        <v>121</v>
      </c>
      <c r="AM233" s="29">
        <f t="shared" si="94"/>
        <v>0</v>
      </c>
      <c r="AN233" s="30" t="s">
        <v>59</v>
      </c>
      <c r="AO233" s="19"/>
      <c r="AP233" s="25">
        <f t="shared" si="95"/>
        <v>4</v>
      </c>
      <c r="AQ233" s="26">
        <f t="shared" si="95"/>
        <v>0</v>
      </c>
      <c r="AR233" s="26">
        <f t="shared" si="95"/>
        <v>55</v>
      </c>
      <c r="AS233" s="26">
        <f t="shared" si="95"/>
        <v>0</v>
      </c>
      <c r="AT233" s="26">
        <f t="shared" si="95"/>
        <v>5</v>
      </c>
      <c r="AU233" s="26">
        <f t="shared" si="95"/>
        <v>55</v>
      </c>
      <c r="AV233" s="181">
        <f t="shared" si="95"/>
        <v>2</v>
      </c>
      <c r="AW233" s="181">
        <f t="shared" si="95"/>
        <v>0</v>
      </c>
    </row>
    <row r="234" spans="2:49" ht="24.95" customHeight="1">
      <c r="B234" s="297"/>
      <c r="D234" s="307" t="s">
        <v>35</v>
      </c>
      <c r="E234" s="315">
        <f t="shared" si="88"/>
        <v>0</v>
      </c>
      <c r="F234" s="309">
        <f t="shared" si="88"/>
        <v>11</v>
      </c>
      <c r="G234" s="310">
        <f t="shared" si="88"/>
        <v>0</v>
      </c>
      <c r="H234" s="310">
        <f t="shared" si="88"/>
        <v>0</v>
      </c>
      <c r="I234" s="310">
        <f t="shared" si="88"/>
        <v>0</v>
      </c>
      <c r="J234" s="310">
        <f t="shared" si="88"/>
        <v>1</v>
      </c>
      <c r="K234" s="309">
        <f t="shared" si="88"/>
        <v>1</v>
      </c>
      <c r="L234" s="310">
        <f t="shared" si="88"/>
        <v>0</v>
      </c>
      <c r="M234" s="311">
        <f t="shared" si="88"/>
        <v>0</v>
      </c>
      <c r="N234" s="312">
        <f t="shared" si="89"/>
        <v>13</v>
      </c>
      <c r="O234" s="313">
        <f t="shared" si="90"/>
        <v>0</v>
      </c>
      <c r="P234" s="314" t="s">
        <v>36</v>
      </c>
      <c r="Q234" s="306"/>
      <c r="R234" s="315">
        <f t="shared" si="91"/>
        <v>0</v>
      </c>
      <c r="S234" s="310">
        <f t="shared" si="91"/>
        <v>0</v>
      </c>
      <c r="T234" s="309">
        <f t="shared" si="91"/>
        <v>13</v>
      </c>
      <c r="U234" s="310">
        <f t="shared" si="91"/>
        <v>0</v>
      </c>
      <c r="V234" s="310">
        <f t="shared" si="91"/>
        <v>0</v>
      </c>
      <c r="W234" s="310">
        <f t="shared" si="91"/>
        <v>0</v>
      </c>
      <c r="X234" s="310">
        <f t="shared" si="91"/>
        <v>0</v>
      </c>
      <c r="Y234" s="310">
        <f t="shared" si="91"/>
        <v>0</v>
      </c>
      <c r="AA234" s="297"/>
      <c r="AB234" s="24" t="s">
        <v>35</v>
      </c>
      <c r="AC234" s="100">
        <f t="shared" si="92"/>
        <v>0</v>
      </c>
      <c r="AD234" s="26">
        <f t="shared" si="92"/>
        <v>11</v>
      </c>
      <c r="AE234" s="181">
        <f t="shared" si="92"/>
        <v>0</v>
      </c>
      <c r="AF234" s="181">
        <f t="shared" si="92"/>
        <v>0</v>
      </c>
      <c r="AG234" s="181">
        <f t="shared" si="92"/>
        <v>0</v>
      </c>
      <c r="AH234" s="181">
        <f t="shared" si="92"/>
        <v>1</v>
      </c>
      <c r="AI234" s="26">
        <f t="shared" si="92"/>
        <v>1</v>
      </c>
      <c r="AJ234" s="181">
        <f t="shared" si="92"/>
        <v>0</v>
      </c>
      <c r="AK234" s="182">
        <f t="shared" si="92"/>
        <v>0</v>
      </c>
      <c r="AL234" s="28">
        <f t="shared" si="93"/>
        <v>13</v>
      </c>
      <c r="AM234" s="29">
        <f t="shared" si="94"/>
        <v>0</v>
      </c>
      <c r="AN234" s="30" t="s">
        <v>36</v>
      </c>
      <c r="AO234" s="19"/>
      <c r="AP234" s="100">
        <f t="shared" si="95"/>
        <v>0</v>
      </c>
      <c r="AQ234" s="181">
        <f t="shared" si="95"/>
        <v>0</v>
      </c>
      <c r="AR234" s="26">
        <f t="shared" si="95"/>
        <v>13</v>
      </c>
      <c r="AS234" s="181">
        <f t="shared" si="95"/>
        <v>0</v>
      </c>
      <c r="AT234" s="181">
        <f t="shared" si="95"/>
        <v>0</v>
      </c>
      <c r="AU234" s="181">
        <f t="shared" si="95"/>
        <v>0</v>
      </c>
      <c r="AV234" s="181">
        <f t="shared" si="95"/>
        <v>0</v>
      </c>
      <c r="AW234" s="181">
        <f t="shared" si="95"/>
        <v>0</v>
      </c>
    </row>
    <row r="235" spans="2:49" ht="24.95" customHeight="1">
      <c r="B235" s="297"/>
      <c r="D235" s="316" t="s">
        <v>37</v>
      </c>
      <c r="E235" s="308">
        <f t="shared" si="88"/>
        <v>0</v>
      </c>
      <c r="F235" s="309">
        <f t="shared" si="88"/>
        <v>1</v>
      </c>
      <c r="G235" s="310">
        <f t="shared" si="88"/>
        <v>0</v>
      </c>
      <c r="H235" s="310">
        <f t="shared" si="88"/>
        <v>0</v>
      </c>
      <c r="I235" s="310">
        <f t="shared" si="88"/>
        <v>0</v>
      </c>
      <c r="J235" s="310">
        <f t="shared" si="88"/>
        <v>0</v>
      </c>
      <c r="K235" s="310">
        <f t="shared" si="88"/>
        <v>0</v>
      </c>
      <c r="L235" s="310">
        <f t="shared" si="88"/>
        <v>0</v>
      </c>
      <c r="M235" s="311">
        <f t="shared" si="88"/>
        <v>0</v>
      </c>
      <c r="N235" s="317">
        <f t="shared" si="89"/>
        <v>1</v>
      </c>
      <c r="O235" s="313">
        <f t="shared" si="90"/>
        <v>0</v>
      </c>
      <c r="P235" s="314" t="s">
        <v>50</v>
      </c>
      <c r="Q235" s="306"/>
      <c r="R235" s="315">
        <f t="shared" si="91"/>
        <v>0</v>
      </c>
      <c r="S235" s="310">
        <f t="shared" si="91"/>
        <v>0</v>
      </c>
      <c r="T235" s="309">
        <f t="shared" si="91"/>
        <v>1</v>
      </c>
      <c r="U235" s="310">
        <f t="shared" si="91"/>
        <v>0</v>
      </c>
      <c r="V235" s="310">
        <f t="shared" si="91"/>
        <v>0</v>
      </c>
      <c r="W235" s="310">
        <f t="shared" si="91"/>
        <v>0</v>
      </c>
      <c r="X235" s="310">
        <f t="shared" si="91"/>
        <v>0</v>
      </c>
      <c r="Y235" s="310">
        <f t="shared" si="91"/>
        <v>0</v>
      </c>
      <c r="AA235" s="297"/>
      <c r="AB235" s="34" t="s">
        <v>37</v>
      </c>
      <c r="AC235" s="25">
        <f t="shared" si="92"/>
        <v>0</v>
      </c>
      <c r="AD235" s="26">
        <f t="shared" si="92"/>
        <v>1</v>
      </c>
      <c r="AE235" s="181">
        <f t="shared" si="92"/>
        <v>0</v>
      </c>
      <c r="AF235" s="181">
        <f t="shared" si="92"/>
        <v>0</v>
      </c>
      <c r="AG235" s="181">
        <f t="shared" si="92"/>
        <v>0</v>
      </c>
      <c r="AH235" s="181">
        <f t="shared" si="92"/>
        <v>0</v>
      </c>
      <c r="AI235" s="181">
        <f t="shared" si="92"/>
        <v>0</v>
      </c>
      <c r="AJ235" s="181">
        <f t="shared" si="92"/>
        <v>0</v>
      </c>
      <c r="AK235" s="182">
        <f t="shared" si="92"/>
        <v>0</v>
      </c>
      <c r="AL235" s="35">
        <f t="shared" si="93"/>
        <v>1</v>
      </c>
      <c r="AM235" s="29">
        <f t="shared" si="94"/>
        <v>0</v>
      </c>
      <c r="AN235" s="30" t="s">
        <v>50</v>
      </c>
      <c r="AO235" s="19"/>
      <c r="AP235" s="100">
        <f t="shared" si="95"/>
        <v>0</v>
      </c>
      <c r="AQ235" s="181">
        <f t="shared" si="95"/>
        <v>0</v>
      </c>
      <c r="AR235" s="26">
        <f t="shared" si="95"/>
        <v>1</v>
      </c>
      <c r="AS235" s="181">
        <f t="shared" si="95"/>
        <v>0</v>
      </c>
      <c r="AT235" s="181">
        <f t="shared" si="95"/>
        <v>0</v>
      </c>
      <c r="AU235" s="181">
        <f t="shared" si="95"/>
        <v>0</v>
      </c>
      <c r="AV235" s="181">
        <f t="shared" si="95"/>
        <v>0</v>
      </c>
      <c r="AW235" s="181">
        <f t="shared" si="95"/>
        <v>0</v>
      </c>
    </row>
    <row r="236" spans="2:49" ht="24.95" customHeight="1" thickBot="1">
      <c r="B236" s="297"/>
      <c r="D236" s="318" t="s">
        <v>38</v>
      </c>
      <c r="E236" s="319">
        <f t="shared" si="88"/>
        <v>0</v>
      </c>
      <c r="F236" s="320">
        <f t="shared" si="88"/>
        <v>145</v>
      </c>
      <c r="G236" s="321">
        <f t="shared" si="88"/>
        <v>0</v>
      </c>
      <c r="H236" s="321">
        <f t="shared" si="88"/>
        <v>0</v>
      </c>
      <c r="I236" s="321">
        <f t="shared" si="88"/>
        <v>0</v>
      </c>
      <c r="J236" s="320">
        <f t="shared" si="88"/>
        <v>0</v>
      </c>
      <c r="K236" s="321">
        <f t="shared" si="88"/>
        <v>0</v>
      </c>
      <c r="L236" s="321">
        <f t="shared" si="88"/>
        <v>0</v>
      </c>
      <c r="M236" s="322">
        <f t="shared" si="88"/>
        <v>0</v>
      </c>
      <c r="N236" s="323">
        <f t="shared" si="89"/>
        <v>145</v>
      </c>
      <c r="O236" s="324">
        <f t="shared" si="90"/>
        <v>0</v>
      </c>
      <c r="P236" s="325" t="s">
        <v>39</v>
      </c>
      <c r="Q236" s="306"/>
      <c r="R236" s="326">
        <f t="shared" si="91"/>
        <v>0</v>
      </c>
      <c r="S236" s="327">
        <f t="shared" si="91"/>
        <v>0</v>
      </c>
      <c r="T236" s="327">
        <f t="shared" si="91"/>
        <v>25</v>
      </c>
      <c r="U236" s="328">
        <f t="shared" si="91"/>
        <v>0</v>
      </c>
      <c r="V236" s="327">
        <f t="shared" si="91"/>
        <v>0</v>
      </c>
      <c r="W236" s="327">
        <f t="shared" si="91"/>
        <v>120</v>
      </c>
      <c r="X236" s="328">
        <f t="shared" si="91"/>
        <v>0</v>
      </c>
      <c r="Y236" s="328">
        <f t="shared" si="91"/>
        <v>0</v>
      </c>
      <c r="AA236" s="297"/>
      <c r="AB236" s="36" t="s">
        <v>38</v>
      </c>
      <c r="AC236" s="104">
        <f t="shared" si="92"/>
        <v>0</v>
      </c>
      <c r="AD236" s="38">
        <f t="shared" si="92"/>
        <v>145</v>
      </c>
      <c r="AE236" s="185">
        <f t="shared" si="92"/>
        <v>0</v>
      </c>
      <c r="AF236" s="185">
        <f t="shared" si="92"/>
        <v>0</v>
      </c>
      <c r="AG236" s="185">
        <f t="shared" si="92"/>
        <v>0</v>
      </c>
      <c r="AH236" s="38">
        <f t="shared" si="92"/>
        <v>0</v>
      </c>
      <c r="AI236" s="185">
        <f t="shared" si="92"/>
        <v>0</v>
      </c>
      <c r="AJ236" s="185">
        <f t="shared" si="92"/>
        <v>0</v>
      </c>
      <c r="AK236" s="186">
        <f t="shared" si="92"/>
        <v>0</v>
      </c>
      <c r="AL236" s="40">
        <f t="shared" si="93"/>
        <v>145</v>
      </c>
      <c r="AM236" s="41">
        <f t="shared" si="94"/>
        <v>0</v>
      </c>
      <c r="AN236" s="42" t="s">
        <v>39</v>
      </c>
      <c r="AO236" s="19"/>
      <c r="AP236" s="37">
        <f t="shared" si="95"/>
        <v>0</v>
      </c>
      <c r="AQ236" s="38">
        <f t="shared" si="95"/>
        <v>0</v>
      </c>
      <c r="AR236" s="38">
        <f t="shared" si="95"/>
        <v>25</v>
      </c>
      <c r="AS236" s="185">
        <f t="shared" si="95"/>
        <v>0</v>
      </c>
      <c r="AT236" s="38">
        <f t="shared" si="95"/>
        <v>0</v>
      </c>
      <c r="AU236" s="38">
        <f t="shared" si="95"/>
        <v>120</v>
      </c>
      <c r="AV236" s="185">
        <f t="shared" si="95"/>
        <v>0</v>
      </c>
      <c r="AW236" s="185">
        <f t="shared" si="95"/>
        <v>0</v>
      </c>
    </row>
    <row r="237" spans="2:49" ht="24.95" customHeight="1" thickBot="1">
      <c r="B237" s="297"/>
      <c r="D237" s="329" t="s">
        <v>40</v>
      </c>
      <c r="E237" s="330">
        <f t="shared" ref="E237:M237" si="96">SUM(E227:E236)</f>
        <v>54</v>
      </c>
      <c r="F237" s="330">
        <f t="shared" si="96"/>
        <v>383</v>
      </c>
      <c r="G237" s="330">
        <f t="shared" si="96"/>
        <v>0</v>
      </c>
      <c r="H237" s="330">
        <f t="shared" si="96"/>
        <v>0</v>
      </c>
      <c r="I237" s="330">
        <f t="shared" si="96"/>
        <v>0</v>
      </c>
      <c r="J237" s="330">
        <f t="shared" si="96"/>
        <v>10</v>
      </c>
      <c r="K237" s="330">
        <f t="shared" si="96"/>
        <v>1</v>
      </c>
      <c r="L237" s="330">
        <f t="shared" si="96"/>
        <v>0</v>
      </c>
      <c r="M237" s="330">
        <f t="shared" si="96"/>
        <v>0</v>
      </c>
      <c r="N237" s="330">
        <f>SUM(N227:N236)</f>
        <v>448</v>
      </c>
      <c r="O237" s="331">
        <f>SUM(O227:O236)/9</f>
        <v>0</v>
      </c>
      <c r="P237" s="329" t="s">
        <v>40</v>
      </c>
      <c r="Q237" s="306"/>
      <c r="R237" s="330">
        <f t="shared" ref="R237:Y237" si="97">SUM(R227:R236)</f>
        <v>57</v>
      </c>
      <c r="S237" s="330">
        <f t="shared" si="97"/>
        <v>2</v>
      </c>
      <c r="T237" s="330">
        <f t="shared" si="97"/>
        <v>180</v>
      </c>
      <c r="U237" s="330">
        <f t="shared" si="97"/>
        <v>0</v>
      </c>
      <c r="V237" s="330">
        <f t="shared" si="97"/>
        <v>12</v>
      </c>
      <c r="W237" s="330">
        <f t="shared" si="97"/>
        <v>195</v>
      </c>
      <c r="X237" s="330">
        <f t="shared" si="97"/>
        <v>2</v>
      </c>
      <c r="Y237" s="330">
        <f t="shared" si="97"/>
        <v>0</v>
      </c>
      <c r="AA237" s="297"/>
      <c r="AB237" s="332" t="s">
        <v>40</v>
      </c>
      <c r="AC237" s="333">
        <f t="shared" ref="AC237:AK237" si="98">SUM(AC227:AC236)</f>
        <v>54</v>
      </c>
      <c r="AD237" s="333">
        <f t="shared" si="98"/>
        <v>383</v>
      </c>
      <c r="AE237" s="333">
        <f t="shared" si="98"/>
        <v>0</v>
      </c>
      <c r="AF237" s="333">
        <f t="shared" si="98"/>
        <v>0</v>
      </c>
      <c r="AG237" s="333">
        <f t="shared" si="98"/>
        <v>0</v>
      </c>
      <c r="AH237" s="333">
        <f t="shared" si="98"/>
        <v>10</v>
      </c>
      <c r="AI237" s="333">
        <f t="shared" si="98"/>
        <v>1</v>
      </c>
      <c r="AJ237" s="333">
        <f t="shared" si="98"/>
        <v>0</v>
      </c>
      <c r="AK237" s="333">
        <f t="shared" si="98"/>
        <v>0</v>
      </c>
      <c r="AL237" s="333">
        <f>SUM(AL227:AL236)</f>
        <v>448</v>
      </c>
      <c r="AM237" s="334">
        <f>SUM(AM227:AM236)/10</f>
        <v>0</v>
      </c>
      <c r="AN237" s="332" t="s">
        <v>40</v>
      </c>
      <c r="AO237" s="19"/>
      <c r="AP237" s="335">
        <f t="shared" ref="AP237:AW237" si="99">SUM(AP227:AP236)</f>
        <v>57</v>
      </c>
      <c r="AQ237" s="335">
        <f t="shared" si="99"/>
        <v>2</v>
      </c>
      <c r="AR237" s="335">
        <f t="shared" si="99"/>
        <v>180</v>
      </c>
      <c r="AS237" s="335">
        <f t="shared" si="99"/>
        <v>0</v>
      </c>
      <c r="AT237" s="335">
        <f t="shared" si="99"/>
        <v>12</v>
      </c>
      <c r="AU237" s="335">
        <f t="shared" si="99"/>
        <v>195</v>
      </c>
      <c r="AV237" s="335">
        <f t="shared" si="99"/>
        <v>2</v>
      </c>
      <c r="AW237" s="335">
        <f t="shared" si="99"/>
        <v>0</v>
      </c>
    </row>
    <row r="238" spans="2:49" ht="24.95" customHeight="1" thickBot="1">
      <c r="B238" s="336"/>
      <c r="D238" s="337" t="s">
        <v>41</v>
      </c>
      <c r="E238" s="338">
        <f>E237/N237*100</f>
        <v>12.053571428571429</v>
      </c>
      <c r="F238" s="338">
        <f>F237/N237*100</f>
        <v>85.491071428571431</v>
      </c>
      <c r="G238" s="338">
        <f>G237/N237*100</f>
        <v>0</v>
      </c>
      <c r="H238" s="338">
        <f>H237/N237*100</f>
        <v>0</v>
      </c>
      <c r="I238" s="338">
        <f>I237/N237*100</f>
        <v>0</v>
      </c>
      <c r="J238" s="338">
        <f>J237/N237*100</f>
        <v>2.2321428571428572</v>
      </c>
      <c r="K238" s="338">
        <f>K237/N237*100</f>
        <v>0.2232142857142857</v>
      </c>
      <c r="L238" s="338">
        <f>L237/N237*100</f>
        <v>0</v>
      </c>
      <c r="M238" s="338">
        <f>M237/N237*100</f>
        <v>0</v>
      </c>
      <c r="N238" s="338">
        <f>SUM(E238:M238)</f>
        <v>100.00000000000001</v>
      </c>
      <c r="O238" s="54"/>
      <c r="P238" s="337" t="s">
        <v>41</v>
      </c>
      <c r="Q238" s="339"/>
      <c r="R238" s="338">
        <f>R237/N237*100</f>
        <v>12.723214285714285</v>
      </c>
      <c r="S238" s="338">
        <f>S237/N237*100</f>
        <v>0.4464285714285714</v>
      </c>
      <c r="T238" s="338">
        <f>T237/N237*100</f>
        <v>40.178571428571431</v>
      </c>
      <c r="U238" s="338">
        <f>U237/N237*100</f>
        <v>0</v>
      </c>
      <c r="V238" s="338">
        <f>V237/N237*100</f>
        <v>2.6785714285714284</v>
      </c>
      <c r="W238" s="338">
        <f>W237/N237*100</f>
        <v>43.526785714285715</v>
      </c>
      <c r="X238" s="338">
        <f>X237/N237*100</f>
        <v>0.4464285714285714</v>
      </c>
      <c r="Y238" s="338">
        <f>Y237/N237*100</f>
        <v>0</v>
      </c>
      <c r="AA238" s="336"/>
      <c r="AB238" s="340" t="s">
        <v>41</v>
      </c>
      <c r="AC238" s="341">
        <f>AC237/AL237*100</f>
        <v>12.053571428571429</v>
      </c>
      <c r="AD238" s="341">
        <f>AD237/AL237*100</f>
        <v>85.491071428571431</v>
      </c>
      <c r="AE238" s="341">
        <f>AE237/AL237*100</f>
        <v>0</v>
      </c>
      <c r="AF238" s="341">
        <f>AF237/AL237*100</f>
        <v>0</v>
      </c>
      <c r="AG238" s="341">
        <f>AG237/AL237*100</f>
        <v>0</v>
      </c>
      <c r="AH238" s="341">
        <f>AH237/AL237*100</f>
        <v>2.2321428571428572</v>
      </c>
      <c r="AI238" s="341">
        <f>AI237/AL237*100</f>
        <v>0.2232142857142857</v>
      </c>
      <c r="AJ238" s="341">
        <f>AJ237/AL237*100</f>
        <v>0</v>
      </c>
      <c r="AK238" s="341">
        <f>AK237/AL237*100</f>
        <v>0</v>
      </c>
      <c r="AL238" s="342">
        <f>SUM(AC238:AK238)</f>
        <v>100.00000000000001</v>
      </c>
      <c r="AM238" s="341"/>
      <c r="AN238" s="340" t="s">
        <v>41</v>
      </c>
      <c r="AO238" s="55"/>
      <c r="AP238" s="341">
        <f>AP237/AL237*100</f>
        <v>12.723214285714285</v>
      </c>
      <c r="AQ238" s="341">
        <f>AQ237/AL237*100</f>
        <v>0.4464285714285714</v>
      </c>
      <c r="AR238" s="341">
        <f>AR237/AL237*100</f>
        <v>40.178571428571431</v>
      </c>
      <c r="AS238" s="341">
        <f>AS237/AL237*100</f>
        <v>0</v>
      </c>
      <c r="AT238" s="341">
        <f>AT237/AL237*100</f>
        <v>2.6785714285714284</v>
      </c>
      <c r="AU238" s="341">
        <f>AU237/AL237*100</f>
        <v>43.526785714285715</v>
      </c>
      <c r="AV238" s="341">
        <f>AV237/AL237*100</f>
        <v>0.4464285714285714</v>
      </c>
      <c r="AW238" s="341">
        <f>AW237/AL237*100</f>
        <v>0</v>
      </c>
    </row>
  </sheetData>
  <mergeCells count="22">
    <mergeCell ref="B212:B224"/>
    <mergeCell ref="AA212:AA224"/>
    <mergeCell ref="B226:B238"/>
    <mergeCell ref="AA226:AA238"/>
    <mergeCell ref="B142:B154"/>
    <mergeCell ref="B156:B168"/>
    <mergeCell ref="B170:B182"/>
    <mergeCell ref="AA170:AA182"/>
    <mergeCell ref="B184:B196"/>
    <mergeCell ref="B198:B210"/>
    <mergeCell ref="B72:B84"/>
    <mergeCell ref="B86:B98"/>
    <mergeCell ref="B100:B112"/>
    <mergeCell ref="AA100:AA112"/>
    <mergeCell ref="B114:B126"/>
    <mergeCell ref="B128:B140"/>
    <mergeCell ref="B2:B14"/>
    <mergeCell ref="B16:B28"/>
    <mergeCell ref="B30:B42"/>
    <mergeCell ref="B44:B56"/>
    <mergeCell ref="B58:B70"/>
    <mergeCell ref="AA58:AA70"/>
  </mergeCells>
  <printOptions horizontalCentered="1" verticalCentered="1"/>
  <pageMargins left="0.70866141732283472" right="0.70866141732283472" top="0.74803149606299213" bottom="0.74803149606299213" header="0.9055118110236221" footer="0.31496062992125984"/>
  <pageSetup paperSize="5" scale="55" orientation="landscape" verticalDpi="203" r:id="rId1"/>
  <headerFooter>
    <oddHeader>&amp;C&amp;"-,Cursiva"&amp;48Atención al Ciudadano
Consolidado 1er Trimestre Gestión de PQRS Año 2015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PQRS 2016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juribe</dc:creator>
  <cp:lastModifiedBy>juribe</cp:lastModifiedBy>
  <dcterms:created xsi:type="dcterms:W3CDTF">2016-05-02T13:20:45Z</dcterms:created>
  <dcterms:modified xsi:type="dcterms:W3CDTF">2016-05-02T14:24:40Z</dcterms:modified>
</cp:coreProperties>
</file>